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MARE\Desktop\Godišnji izvještaj\"/>
    </mc:Choice>
  </mc:AlternateContent>
  <xr:revisionPtr revIDLastSave="0" documentId="13_ncr:1_{14BB2367-9B72-4F85-88A1-08F1E4008E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5" sheetId="1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9" l="1"/>
  <c r="F37" i="19"/>
  <c r="G37" i="19"/>
  <c r="H37" i="19"/>
  <c r="I37" i="19"/>
  <c r="J37" i="19"/>
  <c r="K37" i="19"/>
  <c r="L37" i="19"/>
  <c r="M37" i="19"/>
  <c r="D37" i="19"/>
  <c r="H44" i="19"/>
  <c r="H159" i="19"/>
  <c r="E159" i="19"/>
  <c r="H121" i="19"/>
  <c r="E121" i="19"/>
  <c r="H123" i="19"/>
  <c r="E123" i="19"/>
  <c r="H116" i="19"/>
  <c r="E116" i="19"/>
  <c r="H108" i="19"/>
  <c r="E108" i="19"/>
  <c r="H11" i="19"/>
  <c r="E11" i="19"/>
  <c r="H21" i="19"/>
  <c r="E21" i="19"/>
  <c r="H23" i="19"/>
  <c r="E23" i="19"/>
  <c r="H32" i="19"/>
  <c r="H34" i="19"/>
  <c r="H69" i="19"/>
  <c r="H72" i="19"/>
  <c r="E72" i="19"/>
  <c r="E69" i="19"/>
  <c r="E67" i="19"/>
  <c r="E64" i="19"/>
  <c r="E44" i="19"/>
  <c r="E39" i="19"/>
  <c r="H39" i="19"/>
  <c r="H67" i="19"/>
  <c r="H64" i="19"/>
  <c r="F11" i="19"/>
  <c r="G11" i="19"/>
  <c r="I11" i="19"/>
  <c r="J11" i="19"/>
  <c r="K11" i="19"/>
  <c r="L11" i="19"/>
  <c r="M11" i="19"/>
  <c r="D11" i="19"/>
  <c r="F23" i="19"/>
  <c r="G23" i="19"/>
  <c r="I23" i="19"/>
  <c r="J23" i="19"/>
  <c r="K23" i="19"/>
  <c r="L23" i="19"/>
  <c r="M23" i="19"/>
  <c r="D23" i="19"/>
  <c r="F39" i="19"/>
  <c r="G39" i="19"/>
  <c r="I39" i="19"/>
  <c r="J39" i="19"/>
  <c r="K39" i="19"/>
  <c r="L39" i="19"/>
  <c r="M39" i="19"/>
  <c r="D39" i="19"/>
  <c r="F44" i="19"/>
  <c r="G44" i="19"/>
  <c r="I44" i="19"/>
  <c r="J44" i="19"/>
  <c r="K44" i="19"/>
  <c r="L44" i="19"/>
  <c r="M44" i="19"/>
  <c r="D44" i="19"/>
  <c r="F64" i="19"/>
  <c r="G64" i="19"/>
  <c r="I64" i="19"/>
  <c r="J64" i="19"/>
  <c r="K64" i="19"/>
  <c r="L64" i="19"/>
  <c r="M64" i="19"/>
  <c r="F69" i="19"/>
  <c r="G69" i="19"/>
  <c r="I69" i="19"/>
  <c r="J69" i="19"/>
  <c r="K69" i="19"/>
  <c r="L69" i="19"/>
  <c r="M69" i="19"/>
  <c r="D69" i="19"/>
  <c r="F72" i="19"/>
  <c r="G72" i="19"/>
  <c r="I72" i="19"/>
  <c r="J72" i="19"/>
  <c r="K72" i="19"/>
  <c r="L72" i="19"/>
  <c r="M72" i="19"/>
  <c r="D72" i="19"/>
  <c r="F108" i="19"/>
  <c r="G108" i="19"/>
  <c r="I108" i="19"/>
  <c r="J108" i="19"/>
  <c r="K108" i="19"/>
  <c r="L108" i="19"/>
  <c r="M108" i="19"/>
  <c r="D108" i="19"/>
  <c r="F116" i="19"/>
  <c r="G116" i="19"/>
  <c r="I116" i="19"/>
  <c r="J116" i="19"/>
  <c r="K116" i="19"/>
  <c r="L116" i="19"/>
  <c r="M116" i="19"/>
  <c r="D116" i="19"/>
  <c r="F123" i="19"/>
  <c r="G123" i="19"/>
  <c r="I123" i="19"/>
  <c r="J123" i="19"/>
  <c r="K123" i="19"/>
  <c r="L123" i="19"/>
  <c r="M123" i="19"/>
  <c r="D123" i="19"/>
  <c r="F159" i="19"/>
  <c r="D64" i="19"/>
  <c r="M159" i="19"/>
  <c r="L159" i="19"/>
  <c r="K159" i="19"/>
  <c r="J159" i="19"/>
  <c r="I159" i="19"/>
  <c r="G159" i="19"/>
  <c r="D159" i="19"/>
  <c r="M67" i="19"/>
  <c r="L67" i="19"/>
  <c r="K67" i="19"/>
  <c r="J67" i="19"/>
  <c r="I67" i="19"/>
  <c r="G67" i="19"/>
  <c r="F67" i="19"/>
  <c r="D67" i="19"/>
  <c r="F34" i="19"/>
  <c r="G34" i="19"/>
  <c r="I34" i="19"/>
  <c r="J34" i="19"/>
  <c r="K34" i="19"/>
  <c r="L34" i="19"/>
  <c r="M34" i="19"/>
  <c r="D34" i="19"/>
  <c r="D32" i="19"/>
  <c r="F32" i="19"/>
  <c r="G32" i="19"/>
  <c r="I32" i="19"/>
  <c r="J32" i="19"/>
  <c r="K32" i="19"/>
  <c r="L32" i="19"/>
  <c r="M32" i="19"/>
  <c r="E161" i="19" l="1"/>
  <c r="H161" i="19"/>
  <c r="M121" i="19"/>
  <c r="L121" i="19"/>
  <c r="K121" i="19"/>
  <c r="J121" i="19"/>
  <c r="I121" i="19"/>
  <c r="G121" i="19"/>
  <c r="F121" i="19"/>
  <c r="D121" i="19"/>
  <c r="A78" i="19"/>
  <c r="A77" i="19"/>
  <c r="M21" i="19"/>
  <c r="L21" i="19"/>
  <c r="K21" i="19"/>
  <c r="J21" i="19"/>
  <c r="I21" i="19"/>
  <c r="G21" i="19"/>
  <c r="F21" i="19"/>
  <c r="D21" i="19"/>
  <c r="I161" i="19" l="1"/>
  <c r="F161" i="19"/>
  <c r="K161" i="19"/>
  <c r="M161" i="19"/>
  <c r="G161" i="19"/>
  <c r="D161" i="19"/>
  <c r="J161" i="19"/>
  <c r="L161" i="19"/>
</calcChain>
</file>

<file path=xl/sharedStrings.xml><?xml version="1.0" encoding="utf-8"?>
<sst xmlns="http://schemas.openxmlformats.org/spreadsheetml/2006/main" count="412" uniqueCount="228">
  <si>
    <t>Pomorsko-tehnička škola Dubrovnik</t>
  </si>
  <si>
    <t>JU za upravljanje zaštićenim dijelovima prirode DNŽ</t>
  </si>
  <si>
    <t>Prihodi  5.6.</t>
  </si>
  <si>
    <t>Prihodi 5.9.</t>
  </si>
  <si>
    <t>RASHODI 5.6.</t>
  </si>
  <si>
    <t>Rashodi 5.9.</t>
  </si>
  <si>
    <t>EUROPSKI FOND ZA REGIONALNI RAZVOJ</t>
  </si>
  <si>
    <t>REGIONALNI CENTAR KOMPETENTNOSTI</t>
  </si>
  <si>
    <t>Europski fond za regionalni razvoj</t>
  </si>
  <si>
    <t>SŠ FRA ANDRIJE KAČIĆA MIOŠIĆA</t>
  </si>
  <si>
    <t>Srednja škola Metković</t>
  </si>
  <si>
    <t xml:space="preserve"> Europski fond za jamstva u poljoprivredi</t>
  </si>
  <si>
    <t>Europski fond za jamstva u poljoprivredi</t>
  </si>
  <si>
    <t xml:space="preserve">Školska shema voća i mljeka </t>
  </si>
  <si>
    <t>EUROPSKI SOCIJALNI FOND</t>
  </si>
  <si>
    <t>Europski socijalni fond</t>
  </si>
  <si>
    <t>Centralno financiranje specijalizacija</t>
  </si>
  <si>
    <t>URCK ZNS</t>
  </si>
  <si>
    <t>D-RURAL</t>
  </si>
  <si>
    <t>DZ METKOVIĆ</t>
  </si>
  <si>
    <t>Horizon 2020</t>
  </si>
  <si>
    <t>Horizon Europe</t>
  </si>
  <si>
    <t xml:space="preserve">Europska komisija </t>
  </si>
  <si>
    <t>Europski strukturni i investicijski fondovi</t>
  </si>
  <si>
    <t>Europski strukovni i investicijski fond</t>
  </si>
  <si>
    <t xml:space="preserve">Interreg Italija - Hrvatska </t>
  </si>
  <si>
    <t>SECURE</t>
  </si>
  <si>
    <t>LIFE</t>
  </si>
  <si>
    <t>LIFE Contra Ailanthus</t>
  </si>
  <si>
    <t>LIFE for Mauremys</t>
  </si>
  <si>
    <t>AGENCIJA ZA MOBILNOST I PROGRAME EUROPSKE UNIJE</t>
  </si>
  <si>
    <t>OŠ PETRA KANAVELIĆA</t>
  </si>
  <si>
    <t>OŠ VELA LUKA</t>
  </si>
  <si>
    <t>DIGITALNIM ALATIMA DO INOVATIVNIH UČIONICA</t>
  </si>
  <si>
    <t>BOLJA ŠKOLA ZA BOLJE SUTRA</t>
  </si>
  <si>
    <t>O.Š. ANTE CURAĆ PINJAC</t>
  </si>
  <si>
    <t>OUR CULTURE OUR FUTURE</t>
  </si>
  <si>
    <t>OŠ JANJINA</t>
  </si>
  <si>
    <t>O.Š. SMOKVICA</t>
  </si>
  <si>
    <t>ERASMUS AKREDITACIJA</t>
  </si>
  <si>
    <t>Different view of world</t>
  </si>
  <si>
    <t>Obuka i trening u EU zemljma</t>
  </si>
  <si>
    <t xml:space="preserve">Pametna održiva škola za vještine za život </t>
  </si>
  <si>
    <t>Skills for life</t>
  </si>
  <si>
    <t>Digitalisation goes schools</t>
  </si>
  <si>
    <t>Splendour of nature</t>
  </si>
  <si>
    <t>Sustain us</t>
  </si>
  <si>
    <t>Give value to the nature</t>
  </si>
  <si>
    <t>Acquisition of practical skills</t>
  </si>
  <si>
    <t>EU TRAIN.COM</t>
  </si>
  <si>
    <t>SŠ BLATO</t>
  </si>
  <si>
    <t>E SCHOOL BANK</t>
  </si>
  <si>
    <t>AKREDITACIJA</t>
  </si>
  <si>
    <t>EKO</t>
  </si>
  <si>
    <t>OŠ BLATO</t>
  </si>
  <si>
    <t>ERASMUS + PROGRAMME</t>
  </si>
  <si>
    <t>OSNOVNA GLAZBENA ŠKOLA METKOVIĆ</t>
  </si>
  <si>
    <t>ART FOR CLIMATE CHANGE</t>
  </si>
  <si>
    <t>BILJNA POZORNICA</t>
  </si>
  <si>
    <t>Edukacija i mobilnost nastavnika i učenika s ciljem unaprjeđenja nastave i postizanja ciljeva Europske komisije</t>
  </si>
  <si>
    <t>AMPEU</t>
  </si>
  <si>
    <t>ERASMUS+</t>
  </si>
  <si>
    <t>Nacionalni program oporavka i otpornosti</t>
  </si>
  <si>
    <t>Interreg IPA programa prekogranične suradnje Hrvatska - Bosna i Hergegovina - Crna Gora 2014. - 2020.</t>
  </si>
  <si>
    <t xml:space="preserve">Program prekogranične suradnje </t>
  </si>
  <si>
    <t>Naziv fonda</t>
  </si>
  <si>
    <t>Ugovaratelj projekta (DNŽ/PK)</t>
  </si>
  <si>
    <t xml:space="preserve">Naziv projekta </t>
  </si>
  <si>
    <t>Ukupno ugovorena sredstva fondova EU</t>
  </si>
  <si>
    <t>DNŽ</t>
  </si>
  <si>
    <t>AGENCIJA ZA MOB. I 
PROGRAME EUROPSKE UNIJE</t>
  </si>
  <si>
    <t>Prihodi i primici iz fondonva EU za 2024.g.</t>
  </si>
  <si>
    <t>Rashodi i izdaci iz fondova EU za 2024.g.</t>
  </si>
  <si>
    <t>Obveze za primljene predujmove iz fondova EU za 2024.</t>
  </si>
  <si>
    <t>Potraživanje iz EU fondova na dan 31.12.2024.</t>
  </si>
  <si>
    <t>Ukupno upl. sred. fondova EU (od poč. prov.proj. zaključno sa 31.12.2024.</t>
  </si>
  <si>
    <t>TUŠ DUBROVNIK</t>
  </si>
  <si>
    <t>Poboljšanje pristupa PZZ</t>
  </si>
  <si>
    <t>OŠ don Mihovila Pavlinovića Metković</t>
  </si>
  <si>
    <t>GRAD PO NAŠOJ MJERI</t>
  </si>
  <si>
    <t>TUŠDU, NOSITELJ</t>
  </si>
  <si>
    <t>SŠ  Fra Andrije Kačića Miošića PloČe</t>
  </si>
  <si>
    <t>DUNEA , NOSITELJ</t>
  </si>
  <si>
    <t>EUROPE DIRECT</t>
  </si>
  <si>
    <t>Europski socijalni fond plus</t>
  </si>
  <si>
    <t>Socijalni plan DNŽ 2024-2026</t>
  </si>
  <si>
    <t>Europski socijali fond</t>
  </si>
  <si>
    <t xml:space="preserve">ESF+ </t>
  </si>
  <si>
    <t>HZZ / Specijalna bolnica za medicinsku rehabilitaciju KALOS</t>
  </si>
  <si>
    <t>MJERA AKTIVNOG ZAPOŠLJAVANJA, sufinanciranje zapošljavanja -  pripravništvo u javnim službama</t>
  </si>
  <si>
    <t>ARS Mechanica</t>
  </si>
  <si>
    <t>UP.03.3.1105.0004</t>
  </si>
  <si>
    <t>OBRAZOVANJEM DO JEDNAKIH MOGUĆNOSTI</t>
  </si>
  <si>
    <t>PROGRAM OBZOR</t>
  </si>
  <si>
    <t>PROGRAM KONKURENTOST I KOHEZIJA</t>
  </si>
  <si>
    <t>Promicanje održivog razvoja doline Neretve</t>
  </si>
  <si>
    <t>Dom zdravlja Korčula</t>
  </si>
  <si>
    <t>Specijalističko usavršavanje doktora medicine DZK iz ginekologije i opstetricije</t>
  </si>
  <si>
    <t>Interreg Italy - Croatia 2021-2027</t>
  </si>
  <si>
    <t>CYROS</t>
  </si>
  <si>
    <t>Interreg Italy - Croatia 2021-2028</t>
  </si>
  <si>
    <t>Green economy and CO2.2</t>
  </si>
  <si>
    <t>HANDY</t>
  </si>
  <si>
    <t>Interreg Italy - Croatia 2014-2020</t>
  </si>
  <si>
    <t>TAKE IT SLOW</t>
  </si>
  <si>
    <t>SUSPORT</t>
  </si>
  <si>
    <t>FIRESPILL</t>
  </si>
  <si>
    <t>STREAM</t>
  </si>
  <si>
    <t>ADRIACLIM</t>
  </si>
  <si>
    <t>CASCADE</t>
  </si>
  <si>
    <t>ARGOS</t>
  </si>
  <si>
    <t>MMOSA</t>
  </si>
  <si>
    <t>AGENCIJA ZA MOB. I</t>
  </si>
  <si>
    <t>PROGRAME EUROPSKE UNIJE</t>
  </si>
  <si>
    <t>OUR STORIES OUR BRIDGES</t>
  </si>
  <si>
    <t>akreditacija-prva projektna godina</t>
  </si>
  <si>
    <t>Naša budućnost-poučavanje otvorenog uma i Radosno dijete</t>
  </si>
  <si>
    <t>OŠ. VLADIMIR NAZOR PLOČE</t>
  </si>
  <si>
    <t>Beyond the limits</t>
  </si>
  <si>
    <t>OŠ VLADIMIR NAZOR PLOČE</t>
  </si>
  <si>
    <t>Smart waste management</t>
  </si>
  <si>
    <t>Capturing sus.lifestyle</t>
  </si>
  <si>
    <t>Our planet-our heritage</t>
  </si>
  <si>
    <t>Blue steam</t>
  </si>
  <si>
    <t>AGENCIJA ZA MOB. I PROGRAME EU</t>
  </si>
  <si>
    <t>EKONOM. I TRGOV.ŠKOLA</t>
  </si>
  <si>
    <t>VJEŠTINE KOJE NAS OSNAŽUJU</t>
  </si>
  <si>
    <t xml:space="preserve">GIMNAZIJA METKOVIĆ </t>
  </si>
  <si>
    <t>ARTS FOR CLIMETE CHANGE</t>
  </si>
  <si>
    <t>DIGITAL EDUCATION FOR INOVATION</t>
  </si>
  <si>
    <t>EUROPSKI PODUZETNIK</t>
  </si>
  <si>
    <t>GROUND WATERS</t>
  </si>
  <si>
    <t>IS GEOGRAFY DESTINY?</t>
  </si>
  <si>
    <t>BIG DANA</t>
  </si>
  <si>
    <t>GREEN WAY</t>
  </si>
  <si>
    <t>MATHFLUENCER</t>
  </si>
  <si>
    <t>EXPLORE,</t>
  </si>
  <si>
    <t>BUSINESS</t>
  </si>
  <si>
    <t>DIGITAL GREEN</t>
  </si>
  <si>
    <t>Akreditacija</t>
  </si>
  <si>
    <t>Žuti patuljak</t>
  </si>
  <si>
    <t>Next genaration EU</t>
  </si>
  <si>
    <t>SB KALOS</t>
  </si>
  <si>
    <t>Rekonstrukcija,prenamjena i uređenje kompleksa Specijalne bolnice za medicinsku rehabilitaciju Kalos</t>
  </si>
  <si>
    <t>Dom zdravlja Dr Ante Franulović Vela Luka</t>
  </si>
  <si>
    <t>NPOO</t>
  </si>
  <si>
    <t>Specijalna bolnica za medicinsku rehabilitaciju KALOS</t>
  </si>
  <si>
    <t>Rekonstrukcija, prenamjena i uređenje kompleksa Specijalne bolnice Kalos u funkciji lječilišnog i wellness turizma</t>
  </si>
  <si>
    <t>Dom Zdravlja Korčula</t>
  </si>
  <si>
    <t xml:space="preserve">Specijalističko usavršavanje doktora medicine DZK za fizikalnu medicinu i rehabilitaciju, obiteljsku medicinu i za internu medicinu </t>
  </si>
  <si>
    <t xml:space="preserve">Specijalističko usavršavanje doktora medicine DZK za obiteljsku medicinu </t>
  </si>
  <si>
    <t>Opremanje  turističkih ambulanti  Doma zdravlja Korčula</t>
  </si>
  <si>
    <t>Nacionalni plan oporavka i otpornosti 2021.-2026.</t>
  </si>
  <si>
    <t>Ministarstvo zdravstva, Hrvatski zavod za zapošljavanje i DOM ZDRAVLJA DUBROVNIK</t>
  </si>
  <si>
    <t>CENTRALNO FINANCIRANJE SPECIJALIZACIJA U DOMU ZDRAVLJA DUBROVNIK</t>
  </si>
  <si>
    <t>MOWACLIM</t>
  </si>
  <si>
    <t>RISE-UP</t>
  </si>
  <si>
    <t>Državni proračun RH - Ministarstvo regionalnoga razvoja i fondova EU</t>
  </si>
  <si>
    <t>Ministarstvo regionalnoga razvoja i fondova EU, DOM ZDRAVLJA DUBROVNIK i JU Dom zdravlja Čapljina</t>
  </si>
  <si>
    <t>ZDRAVLJEM POVEZANI</t>
  </si>
  <si>
    <t>NATURE IN THE EYE OF DIGITAL WORLD</t>
  </si>
  <si>
    <t>O.Š. STJEPANA RADIĆA</t>
  </si>
  <si>
    <t>ARTISTIC JOURNEY TO GREEN FUTURE</t>
  </si>
  <si>
    <t>ERASMUS + KA121</t>
  </si>
  <si>
    <t>GIMNAZIJA DUBROVNIK</t>
  </si>
  <si>
    <t>OBRTNIČKA I TEHNIČKA ŠKOLA DUBROVNIK</t>
  </si>
  <si>
    <t>KA-121-VET-000201658;VET118915;VET000203618 PARTNER</t>
  </si>
  <si>
    <t>KA-121-VET118915</t>
  </si>
  <si>
    <t>SREDNJA POLJOPRIVREDNA I TEHNIČKA ŠKOLA</t>
  </si>
  <si>
    <t>akreditacija 2024/2025</t>
  </si>
  <si>
    <t>K122 SCH 000114084</t>
  </si>
  <si>
    <t>akreditacija 2023/2024</t>
  </si>
  <si>
    <t>Agencija za mobilnost i programe EU - Strednja škola Metković</t>
  </si>
  <si>
    <t>AMPEU Akreditacija</t>
  </si>
  <si>
    <t>Natural risks</t>
  </si>
  <si>
    <t>We are globalizing with technology</t>
  </si>
  <si>
    <t>Together we win</t>
  </si>
  <si>
    <t>Akreditacija 2023</t>
  </si>
  <si>
    <t>STEAM Video games</t>
  </si>
  <si>
    <t>Smartecology</t>
  </si>
  <si>
    <t>Food redefined</t>
  </si>
  <si>
    <t>Plant health</t>
  </si>
  <si>
    <t>Climate change is here</t>
  </si>
  <si>
    <t>The angevines</t>
  </si>
  <si>
    <t>Teen einsteins</t>
  </si>
  <si>
    <t>United in diversity</t>
  </si>
  <si>
    <t>Agencija za mobilnost i programe EU - Gimnazija Metković, Strednja škola Metković</t>
  </si>
  <si>
    <t>Green way eating</t>
  </si>
  <si>
    <t>Umjetnička škola Luke Sorkočevića Dubrovnik</t>
  </si>
  <si>
    <t>Arts Now and Before</t>
  </si>
  <si>
    <t xml:space="preserve">UKUPNO: </t>
  </si>
  <si>
    <t>Osiguravanje pomoćnika u nastavi i stručnih komunikacijskih posrednika učenicima s teškoćama u razvoju u osnovnoškolskim i srednjoškolskim odgojno-obrazovnim ustanovama - Zajedno možemo sve 8</t>
  </si>
  <si>
    <t>JOSIPOV DOM - Osiguravanje sustava podrške za žene žrtve nasilja i žrtve nasilja u obitelji</t>
  </si>
  <si>
    <t>ERASMUS + KA120</t>
  </si>
  <si>
    <t>Regionalna agencija DUNEA</t>
  </si>
  <si>
    <t>CREATURES</t>
  </si>
  <si>
    <t>MARLESS</t>
  </si>
  <si>
    <t>SEACLEAR</t>
  </si>
  <si>
    <t>Horizon EUROPE</t>
  </si>
  <si>
    <t>SEACLEAR 2.0</t>
  </si>
  <si>
    <t xml:space="preserve">EUROPSKA KOMISIJA </t>
  </si>
  <si>
    <t>ZNANJEM DO EU FONDOVA</t>
  </si>
  <si>
    <t>Interreg Italija-HR</t>
  </si>
  <si>
    <t>GUSTI</t>
  </si>
  <si>
    <t>SWAMRISK</t>
  </si>
  <si>
    <t>ADRION</t>
  </si>
  <si>
    <t>CIRCLEWASTE</t>
  </si>
  <si>
    <t>INTERREG EURO - MED</t>
  </si>
  <si>
    <t>COASTRUST</t>
  </si>
  <si>
    <t>MED ROUTES</t>
  </si>
  <si>
    <t>Interreg HRV-BIH-CG</t>
  </si>
  <si>
    <t>CLIMBEACH</t>
  </si>
  <si>
    <t>N/A</t>
  </si>
  <si>
    <t>n/a</t>
  </si>
  <si>
    <t>ZNANJEM DO EU FONDOVA 2</t>
  </si>
  <si>
    <t>Life</t>
  </si>
  <si>
    <t>DNŽ UO ZA OBRAZOVANJE, KULTURU I SPORT</t>
  </si>
  <si>
    <t>Sredstva predfinanciranja EU projekata</t>
  </si>
  <si>
    <t>BIOPRESSADRIA</t>
  </si>
  <si>
    <t xml:space="preserve">BLUEDIVERSITY </t>
  </si>
  <si>
    <t>UNDERSEA</t>
  </si>
  <si>
    <t>GREW</t>
  </si>
  <si>
    <t>ASPEH</t>
  </si>
  <si>
    <t>BEPREPARED</t>
  </si>
  <si>
    <t>AGENCIJA ZA MOBILNOST I PROGRAME EU</t>
  </si>
  <si>
    <t>IZVJEŠTAJ O KORIŠTENJU SREDSTAVA FONDOVA EUROPSKE UNIJE ZA ŽUPANIJU I PRORAČUNSKE KORISNIKE</t>
  </si>
  <si>
    <t>Na temelju članka 80.  Zakona o proračunu ("Narodne novine", broj 144/21) i članka 23. Pravilnika o polugodišnjem i godišnjem izvještaju o izvršenju proračuna i financijskog</t>
  </si>
  <si>
    <t xml:space="preserve">plana  godišnji izvještaj o izvršenju proračuna sadrži i Izvještaj o korištenju sredstava fondova Europske unije.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</si>
</sst>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n&quot;_-;\-* #,##0.00\ &quot;kn&quot;_-;_-* &quot;-&quot;??\ &quot;kn&quot;_-;_-@_-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F1113"/>
      <name val="Calibri"/>
      <family val="2"/>
    </font>
    <font>
      <sz val="9"/>
      <color theme="1"/>
      <name val="Calibri"/>
      <family val="2"/>
    </font>
    <font>
      <sz val="9"/>
      <color rgb="FFFF0000"/>
      <name val="Calibri"/>
      <family val="2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</font>
    <font>
      <sz val="8"/>
      <name val="Calibri"/>
      <family val="2"/>
      <charset val="238"/>
      <scheme val="minor"/>
    </font>
    <font>
      <sz val="8"/>
      <color theme="1"/>
      <name val="Calibri"/>
      <family val="2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00000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44" fontId="2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8" fillId="3" borderId="2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/>
    </xf>
    <xf numFmtId="4" fontId="9" fillId="4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9" fillId="4" borderId="1" xfId="0" applyFont="1" applyFill="1" applyBorder="1" applyAlignment="1">
      <alignment horizontal="left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4" fontId="11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right" vertical="center"/>
    </xf>
    <xf numFmtId="0" fontId="9" fillId="4" borderId="1" xfId="0" applyFont="1" applyFill="1" applyBorder="1" applyAlignment="1">
      <alignment horizontal="left" vertical="center"/>
    </xf>
    <xf numFmtId="4" fontId="10" fillId="4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/>
    </xf>
    <xf numFmtId="4" fontId="13" fillId="4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8" fillId="2" borderId="27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/>
    <xf numFmtId="4" fontId="9" fillId="0" borderId="1" xfId="0" applyNumberFormat="1" applyFont="1" applyBorder="1"/>
    <xf numFmtId="4" fontId="1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right" vertical="center"/>
    </xf>
    <xf numFmtId="4" fontId="18" fillId="4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4" fontId="15" fillId="4" borderId="1" xfId="0" applyNumberFormat="1" applyFont="1" applyFill="1" applyBorder="1" applyAlignment="1">
      <alignment vertical="center"/>
    </xf>
    <xf numFmtId="4" fontId="9" fillId="4" borderId="1" xfId="0" applyNumberFormat="1" applyFont="1" applyFill="1" applyBorder="1" applyAlignment="1">
      <alignment vertical="center"/>
    </xf>
    <xf numFmtId="4" fontId="17" fillId="7" borderId="8" xfId="0" applyNumberFormat="1" applyFont="1" applyFill="1" applyBorder="1" applyAlignment="1">
      <alignment vertical="center" wrapText="1"/>
    </xf>
    <xf numFmtId="4" fontId="17" fillId="7" borderId="2" xfId="0" applyNumberFormat="1" applyFont="1" applyFill="1" applyBorder="1" applyAlignment="1">
      <alignment vertical="center" wrapText="1"/>
    </xf>
    <xf numFmtId="4" fontId="9" fillId="4" borderId="8" xfId="0" applyNumberFormat="1" applyFont="1" applyFill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4" fontId="10" fillId="7" borderId="8" xfId="0" applyNumberFormat="1" applyFont="1" applyFill="1" applyBorder="1" applyAlignment="1">
      <alignment vertical="center" wrapText="1"/>
    </xf>
    <xf numFmtId="4" fontId="10" fillId="7" borderId="2" xfId="0" applyNumberFormat="1" applyFont="1" applyFill="1" applyBorder="1" applyAlignment="1">
      <alignment vertical="center" wrapText="1"/>
    </xf>
    <xf numFmtId="4" fontId="10" fillId="4" borderId="8" xfId="0" applyNumberFormat="1" applyFont="1" applyFill="1" applyBorder="1" applyAlignment="1">
      <alignment vertical="center" wrapText="1"/>
    </xf>
    <xf numFmtId="4" fontId="10" fillId="4" borderId="2" xfId="0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4" fontId="8" fillId="2" borderId="1" xfId="0" applyNumberFormat="1" applyFont="1" applyFill="1" applyBorder="1"/>
    <xf numFmtId="4" fontId="21" fillId="2" borderId="1" xfId="0" applyNumberFormat="1" applyFont="1" applyFill="1" applyBorder="1"/>
    <xf numFmtId="0" fontId="9" fillId="0" borderId="1" xfId="0" applyFont="1" applyBorder="1"/>
    <xf numFmtId="4" fontId="10" fillId="0" borderId="1" xfId="0" applyNumberFormat="1" applyFont="1" applyBorder="1"/>
    <xf numFmtId="0" fontId="9" fillId="0" borderId="1" xfId="0" applyFont="1" applyBorder="1" applyAlignment="1">
      <alignment wrapText="1"/>
    </xf>
    <xf numFmtId="0" fontId="9" fillId="0" borderId="8" xfId="0" applyFont="1" applyBorder="1" applyAlignment="1">
      <alignment vertical="center" wrapText="1"/>
    </xf>
    <xf numFmtId="0" fontId="8" fillId="2" borderId="30" xfId="0" applyFont="1" applyFill="1" applyBorder="1"/>
    <xf numFmtId="0" fontId="8" fillId="2" borderId="28" xfId="0" applyFont="1" applyFill="1" applyBorder="1"/>
    <xf numFmtId="4" fontId="9" fillId="2" borderId="2" xfId="0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vertical="center" wrapText="1"/>
    </xf>
    <xf numFmtId="4" fontId="17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7" fillId="5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8" fillId="3" borderId="23" xfId="0" applyFont="1" applyFill="1" applyBorder="1" applyAlignment="1">
      <alignment horizontal="center" vertical="center"/>
    </xf>
    <xf numFmtId="4" fontId="8" fillId="2" borderId="31" xfId="0" applyNumberFormat="1" applyFont="1" applyFill="1" applyBorder="1" applyAlignment="1">
      <alignment horizontal="right" vertical="center"/>
    </xf>
    <xf numFmtId="0" fontId="8" fillId="3" borderId="18" xfId="0" applyFont="1" applyFill="1" applyBorder="1" applyAlignment="1">
      <alignment horizontal="center" vertical="center" wrapText="1"/>
    </xf>
    <xf numFmtId="4" fontId="15" fillId="0" borderId="1" xfId="0" applyNumberFormat="1" applyFont="1" applyBorder="1"/>
    <xf numFmtId="0" fontId="8" fillId="3" borderId="32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4" fontId="9" fillId="2" borderId="1" xfId="0" applyNumberFormat="1" applyFont="1" applyFill="1" applyBorder="1"/>
    <xf numFmtId="4" fontId="10" fillId="2" borderId="1" xfId="0" applyNumberFormat="1" applyFont="1" applyFill="1" applyBorder="1"/>
    <xf numFmtId="4" fontId="7" fillId="0" borderId="1" xfId="0" applyNumberFormat="1" applyFont="1" applyBorder="1"/>
    <xf numFmtId="0" fontId="9" fillId="0" borderId="1" xfId="0" applyFont="1" applyBorder="1" applyAlignment="1">
      <alignment vertical="center"/>
    </xf>
    <xf numFmtId="0" fontId="8" fillId="0" borderId="0" xfId="0" applyFont="1"/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8" fillId="2" borderId="33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right" vertical="center"/>
    </xf>
    <xf numFmtId="4" fontId="9" fillId="0" borderId="3" xfId="0" applyNumberFormat="1" applyFont="1" applyBorder="1" applyAlignment="1">
      <alignment horizontal="center" wrapText="1"/>
    </xf>
    <xf numFmtId="4" fontId="9" fillId="2" borderId="4" xfId="0" applyNumberFormat="1" applyFont="1" applyFill="1" applyBorder="1" applyAlignment="1">
      <alignment horizontal="right" vertical="center"/>
    </xf>
    <xf numFmtId="0" fontId="17" fillId="0" borderId="3" xfId="0" applyFont="1" applyBorder="1" applyAlignment="1">
      <alignment vertical="center" wrapText="1"/>
    </xf>
    <xf numFmtId="4" fontId="17" fillId="5" borderId="4" xfId="0" applyNumberFormat="1" applyFont="1" applyFill="1" applyBorder="1" applyAlignment="1">
      <alignment horizontal="right" vertical="center"/>
    </xf>
    <xf numFmtId="4" fontId="9" fillId="2" borderId="6" xfId="0" applyNumberFormat="1" applyFont="1" applyFill="1" applyBorder="1" applyAlignment="1">
      <alignment horizontal="right" vertical="center"/>
    </xf>
    <xf numFmtId="4" fontId="9" fillId="0" borderId="4" xfId="0" applyNumberFormat="1" applyFont="1" applyBorder="1" applyAlignment="1">
      <alignment vertical="center"/>
    </xf>
    <xf numFmtId="4" fontId="9" fillId="0" borderId="4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4" fontId="9" fillId="4" borderId="3" xfId="0" applyNumberFormat="1" applyFont="1" applyFill="1" applyBorder="1" applyAlignment="1">
      <alignment horizontal="left" vertical="center" wrapText="1"/>
    </xf>
    <xf numFmtId="4" fontId="9" fillId="0" borderId="35" xfId="0" applyNumberFormat="1" applyFont="1" applyBorder="1" applyAlignment="1">
      <alignment horizontal="center" wrapText="1"/>
    </xf>
    <xf numFmtId="4" fontId="15" fillId="4" borderId="4" xfId="0" applyNumberFormat="1" applyFont="1" applyFill="1" applyBorder="1" applyAlignment="1">
      <alignment vertical="center"/>
    </xf>
    <xf numFmtId="4" fontId="9" fillId="4" borderId="4" xfId="0" applyNumberFormat="1" applyFont="1" applyFill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4" fontId="9" fillId="4" borderId="4" xfId="0" applyNumberFormat="1" applyFont="1" applyFill="1" applyBorder="1" applyAlignment="1">
      <alignment horizontal="right" vertical="center"/>
    </xf>
    <xf numFmtId="0" fontId="8" fillId="2" borderId="34" xfId="0" applyFont="1" applyFill="1" applyBorder="1"/>
    <xf numFmtId="4" fontId="8" fillId="2" borderId="4" xfId="0" applyNumberFormat="1" applyFont="1" applyFill="1" applyBorder="1"/>
    <xf numFmtId="0" fontId="9" fillId="0" borderId="3" xfId="0" applyFont="1" applyBorder="1"/>
    <xf numFmtId="4" fontId="9" fillId="0" borderId="4" xfId="0" applyNumberFormat="1" applyFont="1" applyBorder="1"/>
    <xf numFmtId="0" fontId="17" fillId="0" borderId="7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wrapText="1"/>
    </xf>
    <xf numFmtId="0" fontId="9" fillId="4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4" fontId="18" fillId="0" borderId="4" xfId="0" applyNumberFormat="1" applyFont="1" applyBorder="1" applyAlignment="1">
      <alignment horizontal="right" vertical="center"/>
    </xf>
    <xf numFmtId="0" fontId="20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9" fillId="2" borderId="3" xfId="0" applyFont="1" applyFill="1" applyBorder="1"/>
    <xf numFmtId="4" fontId="9" fillId="2" borderId="4" xfId="0" applyNumberFormat="1" applyFont="1" applyFill="1" applyBorder="1"/>
    <xf numFmtId="0" fontId="9" fillId="0" borderId="3" xfId="0" applyFont="1" applyBorder="1" applyAlignment="1">
      <alignment horizontal="center"/>
    </xf>
    <xf numFmtId="4" fontId="8" fillId="6" borderId="19" xfId="0" applyNumberFormat="1" applyFont="1" applyFill="1" applyBorder="1"/>
    <xf numFmtId="4" fontId="8" fillId="6" borderId="20" xfId="0" applyNumberFormat="1" applyFont="1" applyFill="1" applyBorder="1"/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4" fontId="17" fillId="0" borderId="8" xfId="0" applyNumberFormat="1" applyFont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left" vertical="center"/>
    </xf>
    <xf numFmtId="0" fontId="8" fillId="2" borderId="28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7" fillId="0" borderId="8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4" fontId="17" fillId="0" borderId="8" xfId="0" applyNumberFormat="1" applyFont="1" applyBorder="1" applyAlignment="1">
      <alignment vertical="center" wrapText="1"/>
    </xf>
    <xf numFmtId="4" fontId="17" fillId="0" borderId="2" xfId="0" applyNumberFormat="1" applyFont="1" applyBorder="1" applyAlignment="1">
      <alignment vertical="center" wrapText="1"/>
    </xf>
    <xf numFmtId="4" fontId="17" fillId="0" borderId="9" xfId="0" applyNumberFormat="1" applyFont="1" applyBorder="1" applyAlignment="1">
      <alignment vertical="center" wrapText="1"/>
    </xf>
    <xf numFmtId="4" fontId="17" fillId="0" borderId="6" xfId="0" applyNumberFormat="1" applyFont="1" applyBorder="1" applyAlignment="1">
      <alignment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" fontId="9" fillId="0" borderId="8" xfId="0" applyNumberFormat="1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4" fontId="9" fillId="4" borderId="8" xfId="0" applyNumberFormat="1" applyFont="1" applyFill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11" fillId="0" borderId="8" xfId="0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7" fillId="0" borderId="8" xfId="0" applyNumberFormat="1" applyFont="1" applyBorder="1" applyAlignment="1">
      <alignment vertical="center"/>
    </xf>
    <xf numFmtId="4" fontId="17" fillId="0" borderId="2" xfId="0" applyNumberFormat="1" applyFont="1" applyBorder="1" applyAlignment="1">
      <alignment vertical="center"/>
    </xf>
    <xf numFmtId="4" fontId="17" fillId="7" borderId="8" xfId="0" applyNumberFormat="1" applyFont="1" applyFill="1" applyBorder="1" applyAlignment="1">
      <alignment vertical="center" wrapText="1"/>
    </xf>
    <xf numFmtId="4" fontId="17" fillId="7" borderId="2" xfId="0" applyNumberFormat="1" applyFont="1" applyFill="1" applyBorder="1" applyAlignment="1">
      <alignment vertical="center" wrapText="1"/>
    </xf>
    <xf numFmtId="4" fontId="9" fillId="0" borderId="9" xfId="0" applyNumberFormat="1" applyFont="1" applyBorder="1" applyAlignment="1">
      <alignment vertical="center" wrapText="1"/>
    </xf>
    <xf numFmtId="4" fontId="9" fillId="0" borderId="6" xfId="0" applyNumberFormat="1" applyFont="1" applyBorder="1" applyAlignment="1">
      <alignment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" fontId="10" fillId="7" borderId="8" xfId="0" applyNumberFormat="1" applyFont="1" applyFill="1" applyBorder="1" applyAlignment="1">
      <alignment vertical="center" wrapText="1"/>
    </xf>
    <xf numFmtId="4" fontId="10" fillId="7" borderId="2" xfId="0" applyNumberFormat="1" applyFont="1" applyFill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vertical="center" wrapText="1"/>
    </xf>
    <xf numFmtId="4" fontId="10" fillId="4" borderId="2" xfId="0" applyNumberFormat="1" applyFont="1" applyFill="1" applyBorder="1" applyAlignment="1">
      <alignment vertical="center" wrapText="1"/>
    </xf>
    <xf numFmtId="0" fontId="8" fillId="6" borderId="22" xfId="0" applyFont="1" applyFill="1" applyBorder="1" applyAlignment="1">
      <alignment horizontal="center"/>
    </xf>
    <xf numFmtId="0" fontId="8" fillId="6" borderId="32" xfId="0" applyFont="1" applyFill="1" applyBorder="1" applyAlignment="1">
      <alignment horizontal="center"/>
    </xf>
    <xf numFmtId="0" fontId="8" fillId="6" borderId="23" xfId="0" applyFont="1" applyFill="1" applyBorder="1" applyAlignment="1">
      <alignment horizontal="center"/>
    </xf>
  </cellXfs>
  <cellStyles count="4">
    <cellStyle name="Currency 2" xfId="3" xr:uid="{EE2C5E56-2E05-476D-BF59-31031E30024E}"/>
    <cellStyle name="Normal" xfId="0" builtinId="0"/>
    <cellStyle name="Normal 2" xfId="1" xr:uid="{4449D54C-C0EA-41CE-9859-69A16123EB2A}"/>
    <cellStyle name="Obično_GFI-POD ver. 1.0.5" xfId="2" xr:uid="{69B15B51-1F32-4A64-95E9-A9F4F8DB4B0F}"/>
  </cellStyles>
  <dxfs count="0"/>
  <tableStyles count="0" defaultTableStyle="TableStyleMedium2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6503A-9FDE-4F00-9176-F586921E4F32}">
  <dimension ref="A2:S161"/>
  <sheetViews>
    <sheetView tabSelected="1" topLeftCell="A58" zoomScaleNormal="100" workbookViewId="0">
      <selection activeCell="F61" sqref="F61"/>
    </sheetView>
  </sheetViews>
  <sheetFormatPr defaultRowHeight="15" x14ac:dyDescent="0.25"/>
  <cols>
    <col min="1" max="2" width="11" customWidth="1"/>
    <col min="3" max="3" width="14.7109375" customWidth="1"/>
    <col min="4" max="4" width="11.85546875" customWidth="1"/>
    <col min="5" max="5" width="11.42578125" customWidth="1"/>
    <col min="6" max="7" width="9.7109375" customWidth="1"/>
    <col min="8" max="8" width="10.28515625" customWidth="1"/>
    <col min="9" max="9" width="10.140625" customWidth="1"/>
    <col min="10" max="10" width="10.7109375" customWidth="1"/>
    <col min="11" max="12" width="9.28515625" customWidth="1"/>
    <col min="13" max="13" width="13" customWidth="1"/>
    <col min="17" max="17" width="11.7109375" bestFit="1" customWidth="1"/>
    <col min="18" max="18" width="10.140625" bestFit="1" customWidth="1"/>
    <col min="19" max="19" width="15.85546875" customWidth="1"/>
  </cols>
  <sheetData>
    <row r="2" spans="1:19" x14ac:dyDescent="0.25">
      <c r="A2" s="118" t="s">
        <v>226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9" x14ac:dyDescent="0.25">
      <c r="A3" s="118" t="s">
        <v>227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9" x14ac:dyDescent="0.25">
      <c r="A6" s="119" t="s">
        <v>225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</row>
    <row r="8" spans="1:19" ht="15.75" thickBot="1" x14ac:dyDescent="0.3"/>
    <row r="9" spans="1:19" ht="28.5" customHeight="1" x14ac:dyDescent="0.25">
      <c r="A9" s="135" t="s">
        <v>65</v>
      </c>
      <c r="B9" s="126" t="s">
        <v>66</v>
      </c>
      <c r="C9" s="135" t="s">
        <v>67</v>
      </c>
      <c r="D9" s="141" t="s">
        <v>68</v>
      </c>
      <c r="E9" s="141" t="s">
        <v>71</v>
      </c>
      <c r="F9" s="143"/>
      <c r="G9" s="143"/>
      <c r="H9" s="144" t="s">
        <v>72</v>
      </c>
      <c r="I9" s="145"/>
      <c r="J9" s="146"/>
      <c r="K9" s="126" t="s">
        <v>73</v>
      </c>
      <c r="L9" s="135" t="s">
        <v>74</v>
      </c>
      <c r="M9" s="135" t="s">
        <v>75</v>
      </c>
    </row>
    <row r="10" spans="1:19" ht="49.5" customHeight="1" thickBot="1" x14ac:dyDescent="0.3">
      <c r="A10" s="136"/>
      <c r="B10" s="127"/>
      <c r="C10" s="136"/>
      <c r="D10" s="142"/>
      <c r="E10" s="65" t="s">
        <v>217</v>
      </c>
      <c r="F10" s="63" t="s">
        <v>2</v>
      </c>
      <c r="G10" s="67" t="s">
        <v>3</v>
      </c>
      <c r="H10" s="65" t="s">
        <v>217</v>
      </c>
      <c r="I10" s="3" t="s">
        <v>4</v>
      </c>
      <c r="J10" s="68" t="s">
        <v>5</v>
      </c>
      <c r="K10" s="127"/>
      <c r="L10" s="136"/>
      <c r="M10" s="136"/>
    </row>
    <row r="11" spans="1:19" ht="27" customHeight="1" x14ac:dyDescent="0.25">
      <c r="A11" s="137" t="s">
        <v>6</v>
      </c>
      <c r="B11" s="138"/>
      <c r="C11" s="138"/>
      <c r="D11" s="20">
        <f t="shared" ref="D11:M11" si="0">SUM(D12:D20)</f>
        <v>4721821.53</v>
      </c>
      <c r="E11" s="20">
        <f t="shared" si="0"/>
        <v>0</v>
      </c>
      <c r="F11" s="64">
        <f t="shared" si="0"/>
        <v>282073.52</v>
      </c>
      <c r="G11" s="64">
        <f t="shared" si="0"/>
        <v>1258221.79</v>
      </c>
      <c r="H11" s="64">
        <f t="shared" si="0"/>
        <v>0</v>
      </c>
      <c r="I11" s="64">
        <f t="shared" si="0"/>
        <v>0</v>
      </c>
      <c r="J11" s="64">
        <f t="shared" si="0"/>
        <v>82749.429999999993</v>
      </c>
      <c r="K11" s="20">
        <f t="shared" si="0"/>
        <v>0</v>
      </c>
      <c r="L11" s="20">
        <f t="shared" si="0"/>
        <v>0</v>
      </c>
      <c r="M11" s="77">
        <f t="shared" si="0"/>
        <v>5088313.2899999991</v>
      </c>
    </row>
    <row r="12" spans="1:19" ht="48" x14ac:dyDescent="0.25">
      <c r="A12" s="78" t="s">
        <v>6</v>
      </c>
      <c r="B12" s="4" t="s">
        <v>76</v>
      </c>
      <c r="C12" s="4" t="s">
        <v>7</v>
      </c>
      <c r="D12" s="5"/>
      <c r="E12" s="5"/>
      <c r="F12" s="31">
        <v>167232.56</v>
      </c>
      <c r="G12" s="6"/>
      <c r="H12" s="6"/>
      <c r="I12" s="5"/>
      <c r="J12" s="6"/>
      <c r="K12" s="7"/>
      <c r="L12" s="5"/>
      <c r="M12" s="79">
        <v>448336.64000000001</v>
      </c>
    </row>
    <row r="13" spans="1:19" ht="48" x14ac:dyDescent="0.25">
      <c r="A13" s="78" t="s">
        <v>6</v>
      </c>
      <c r="B13" s="4" t="s">
        <v>69</v>
      </c>
      <c r="C13" s="8" t="s">
        <v>77</v>
      </c>
      <c r="D13" s="9">
        <v>387869.56</v>
      </c>
      <c r="E13" s="9"/>
      <c r="F13" s="31">
        <v>114840.96000000001</v>
      </c>
      <c r="G13" s="6"/>
      <c r="H13" s="6"/>
      <c r="I13" s="5"/>
      <c r="J13" s="6"/>
      <c r="K13" s="12"/>
      <c r="L13" s="5"/>
      <c r="M13" s="79">
        <v>357884.8</v>
      </c>
    </row>
    <row r="14" spans="1:19" ht="60" x14ac:dyDescent="0.25">
      <c r="A14" s="78" t="s">
        <v>6</v>
      </c>
      <c r="B14" s="75" t="s">
        <v>78</v>
      </c>
      <c r="C14" s="4" t="s">
        <v>79</v>
      </c>
      <c r="D14" s="5">
        <v>1197.26</v>
      </c>
      <c r="E14" s="5"/>
      <c r="F14" s="5"/>
      <c r="G14" s="6">
        <v>1197.26</v>
      </c>
      <c r="H14" s="6"/>
      <c r="I14" s="5"/>
      <c r="J14" s="6"/>
      <c r="K14" s="12"/>
      <c r="L14" s="5"/>
      <c r="M14" s="79">
        <v>1197.26</v>
      </c>
      <c r="Q14" s="2"/>
      <c r="R14" s="2"/>
      <c r="S14" s="2"/>
    </row>
    <row r="15" spans="1:19" ht="48" x14ac:dyDescent="0.25">
      <c r="A15" s="80" t="s">
        <v>6</v>
      </c>
      <c r="B15" s="29" t="s">
        <v>80</v>
      </c>
      <c r="C15" s="29" t="s">
        <v>7</v>
      </c>
      <c r="D15" s="17">
        <v>3901250.71</v>
      </c>
      <c r="E15" s="17"/>
      <c r="F15" s="17"/>
      <c r="G15" s="17">
        <v>1084841.5900000001</v>
      </c>
      <c r="H15" s="17"/>
      <c r="I15" s="17"/>
      <c r="J15" s="17">
        <v>78994.429999999993</v>
      </c>
      <c r="K15" s="17"/>
      <c r="L15" s="17"/>
      <c r="M15" s="81">
        <v>3859519.6</v>
      </c>
      <c r="Q15" s="2"/>
      <c r="R15" s="2"/>
      <c r="S15" s="2"/>
    </row>
    <row r="16" spans="1:19" ht="59.25" customHeight="1" x14ac:dyDescent="0.25">
      <c r="A16" s="80" t="s">
        <v>6</v>
      </c>
      <c r="B16" s="21" t="s">
        <v>81</v>
      </c>
      <c r="C16" s="30"/>
      <c r="D16" s="5"/>
      <c r="E16" s="5"/>
      <c r="F16" s="5"/>
      <c r="G16" s="17">
        <v>6402.52</v>
      </c>
      <c r="H16" s="17"/>
      <c r="I16" s="17"/>
      <c r="J16" s="17">
        <v>1100</v>
      </c>
      <c r="K16" s="5"/>
      <c r="L16" s="5"/>
      <c r="M16" s="79">
        <v>88539.8</v>
      </c>
      <c r="Q16" s="2"/>
      <c r="R16" s="2"/>
      <c r="S16" s="2"/>
    </row>
    <row r="17" spans="1:17" ht="48" x14ac:dyDescent="0.25">
      <c r="A17" s="80" t="s">
        <v>6</v>
      </c>
      <c r="B17" s="21" t="s">
        <v>82</v>
      </c>
      <c r="C17" s="11" t="s">
        <v>83</v>
      </c>
      <c r="D17" s="5">
        <v>2655</v>
      </c>
      <c r="E17" s="5"/>
      <c r="F17" s="5"/>
      <c r="G17" s="5">
        <v>2655</v>
      </c>
      <c r="H17" s="5"/>
      <c r="I17" s="5"/>
      <c r="J17" s="5">
        <v>2655</v>
      </c>
      <c r="K17" s="5"/>
      <c r="L17" s="5"/>
      <c r="M17" s="79">
        <v>2655</v>
      </c>
    </row>
    <row r="18" spans="1:17" ht="48.75" x14ac:dyDescent="0.25">
      <c r="A18" s="82" t="s">
        <v>8</v>
      </c>
      <c r="B18" s="4" t="s">
        <v>194</v>
      </c>
      <c r="C18" s="11" t="s">
        <v>195</v>
      </c>
      <c r="D18" s="5">
        <v>189044.25</v>
      </c>
      <c r="E18" s="5"/>
      <c r="F18" s="5">
        <v>0</v>
      </c>
      <c r="G18" s="14">
        <v>74689.039999999994</v>
      </c>
      <c r="H18" s="14"/>
      <c r="I18" s="5">
        <v>0</v>
      </c>
      <c r="J18" s="6">
        <v>0</v>
      </c>
      <c r="K18" s="7">
        <v>0</v>
      </c>
      <c r="L18" s="5">
        <v>0</v>
      </c>
      <c r="M18" s="79">
        <v>127969.25</v>
      </c>
    </row>
    <row r="19" spans="1:17" ht="48.75" x14ac:dyDescent="0.25">
      <c r="A19" s="82" t="s">
        <v>8</v>
      </c>
      <c r="B19" s="4" t="s">
        <v>194</v>
      </c>
      <c r="C19" s="13" t="s">
        <v>196</v>
      </c>
      <c r="D19" s="6">
        <v>171804.75</v>
      </c>
      <c r="E19" s="6"/>
      <c r="F19" s="5">
        <v>0</v>
      </c>
      <c r="G19" s="14">
        <v>52376.22</v>
      </c>
      <c r="H19" s="14"/>
      <c r="I19" s="5">
        <v>0</v>
      </c>
      <c r="J19" s="6">
        <v>0</v>
      </c>
      <c r="K19" s="7">
        <v>0</v>
      </c>
      <c r="L19" s="5">
        <v>0</v>
      </c>
      <c r="M19" s="79">
        <v>136282.43</v>
      </c>
    </row>
    <row r="20" spans="1:17" ht="48.75" x14ac:dyDescent="0.25">
      <c r="A20" s="82" t="s">
        <v>8</v>
      </c>
      <c r="B20" s="4" t="s">
        <v>194</v>
      </c>
      <c r="C20" s="11" t="s">
        <v>26</v>
      </c>
      <c r="D20" s="5">
        <v>68000</v>
      </c>
      <c r="E20" s="5"/>
      <c r="F20" s="5">
        <v>0</v>
      </c>
      <c r="G20" s="14">
        <v>36060.160000000003</v>
      </c>
      <c r="H20" s="14"/>
      <c r="I20" s="5">
        <v>0</v>
      </c>
      <c r="J20" s="6">
        <v>0</v>
      </c>
      <c r="K20" s="7">
        <v>0</v>
      </c>
      <c r="L20" s="5">
        <v>0</v>
      </c>
      <c r="M20" s="79">
        <v>65928.510000000009</v>
      </c>
    </row>
    <row r="21" spans="1:17" x14ac:dyDescent="0.25">
      <c r="A21" s="131" t="s">
        <v>11</v>
      </c>
      <c r="B21" s="132"/>
      <c r="C21" s="132"/>
      <c r="D21" s="15">
        <f>D22</f>
        <v>32654.959999999999</v>
      </c>
      <c r="E21" s="15">
        <f>E22</f>
        <v>0</v>
      </c>
      <c r="F21" s="15">
        <f t="shared" ref="F21:M21" si="1">F22</f>
        <v>17441.59</v>
      </c>
      <c r="G21" s="15">
        <f t="shared" si="1"/>
        <v>0</v>
      </c>
      <c r="H21" s="15">
        <f t="shared" si="1"/>
        <v>0</v>
      </c>
      <c r="I21" s="15">
        <f t="shared" si="1"/>
        <v>20190.849999999999</v>
      </c>
      <c r="J21" s="15">
        <f t="shared" si="1"/>
        <v>0</v>
      </c>
      <c r="K21" s="15">
        <f t="shared" si="1"/>
        <v>0</v>
      </c>
      <c r="L21" s="15">
        <f t="shared" si="1"/>
        <v>0</v>
      </c>
      <c r="M21" s="83">
        <f t="shared" si="1"/>
        <v>17441.59</v>
      </c>
      <c r="Q21" s="2"/>
    </row>
    <row r="22" spans="1:17" ht="69.75" customHeight="1" x14ac:dyDescent="0.25">
      <c r="A22" s="84" t="s">
        <v>12</v>
      </c>
      <c r="B22" s="58" t="s">
        <v>216</v>
      </c>
      <c r="C22" s="58" t="s">
        <v>13</v>
      </c>
      <c r="D22" s="59">
        <v>32654.959999999999</v>
      </c>
      <c r="E22" s="59"/>
      <c r="F22" s="59">
        <v>17441.59</v>
      </c>
      <c r="G22" s="60"/>
      <c r="H22" s="60"/>
      <c r="I22" s="59">
        <v>20190.849999999999</v>
      </c>
      <c r="J22" s="61"/>
      <c r="K22" s="62"/>
      <c r="L22" s="60">
        <v>0</v>
      </c>
      <c r="M22" s="85">
        <v>17441.59</v>
      </c>
    </row>
    <row r="23" spans="1:17" x14ac:dyDescent="0.25">
      <c r="A23" s="139" t="s">
        <v>14</v>
      </c>
      <c r="B23" s="140"/>
      <c r="C23" s="140"/>
      <c r="D23" s="57">
        <f>SUM(D24:D31)</f>
        <v>13997726.990000002</v>
      </c>
      <c r="E23" s="57">
        <f>SUM(E24:E31)</f>
        <v>0</v>
      </c>
      <c r="F23" s="57">
        <f t="shared" ref="F23:M23" si="2">SUM(F24:F31)</f>
        <v>385459.67</v>
      </c>
      <c r="G23" s="57">
        <f t="shared" si="2"/>
        <v>1302008.8600000001</v>
      </c>
      <c r="H23" s="57">
        <f t="shared" si="2"/>
        <v>0</v>
      </c>
      <c r="I23" s="57">
        <f t="shared" si="2"/>
        <v>608196.84</v>
      </c>
      <c r="J23" s="57">
        <f t="shared" si="2"/>
        <v>782074.86</v>
      </c>
      <c r="K23" s="57">
        <f t="shared" si="2"/>
        <v>0</v>
      </c>
      <c r="L23" s="57">
        <f t="shared" si="2"/>
        <v>954</v>
      </c>
      <c r="M23" s="86">
        <f t="shared" si="2"/>
        <v>10201329.600000001</v>
      </c>
    </row>
    <row r="24" spans="1:17" ht="36" x14ac:dyDescent="0.25">
      <c r="A24" s="78" t="s">
        <v>84</v>
      </c>
      <c r="B24" s="4" t="s">
        <v>69</v>
      </c>
      <c r="C24" s="4" t="s">
        <v>85</v>
      </c>
      <c r="D24" s="33">
        <v>39365.79</v>
      </c>
      <c r="E24" s="33"/>
      <c r="F24" s="33"/>
      <c r="G24" s="34"/>
      <c r="H24" s="34"/>
      <c r="I24" s="34">
        <v>4361.25</v>
      </c>
      <c r="J24" s="34"/>
      <c r="K24" s="34"/>
      <c r="L24" s="34">
        <v>954</v>
      </c>
      <c r="M24" s="87">
        <v>0</v>
      </c>
    </row>
    <row r="25" spans="1:17" ht="110.25" customHeight="1" x14ac:dyDescent="0.25">
      <c r="A25" s="78" t="s">
        <v>84</v>
      </c>
      <c r="B25" s="4" t="s">
        <v>69</v>
      </c>
      <c r="C25" s="32" t="s">
        <v>191</v>
      </c>
      <c r="D25" s="33">
        <v>2310000</v>
      </c>
      <c r="E25" s="33"/>
      <c r="F25" s="33">
        <v>65798.320000000007</v>
      </c>
      <c r="G25" s="34"/>
      <c r="H25" s="34"/>
      <c r="I25" s="34">
        <v>520380.21</v>
      </c>
      <c r="J25" s="34"/>
      <c r="K25" s="34"/>
      <c r="L25" s="34"/>
      <c r="M25" s="87"/>
    </row>
    <row r="26" spans="1:17" ht="76.5" x14ac:dyDescent="0.25">
      <c r="A26" s="78" t="s">
        <v>86</v>
      </c>
      <c r="B26" s="4" t="s">
        <v>69</v>
      </c>
      <c r="C26" s="76" t="s">
        <v>192</v>
      </c>
      <c r="D26" s="34">
        <v>1552788.84</v>
      </c>
      <c r="E26" s="34"/>
      <c r="F26" s="34">
        <v>319661.34999999998</v>
      </c>
      <c r="G26" s="34"/>
      <c r="H26" s="34"/>
      <c r="I26" s="34">
        <v>83455.38</v>
      </c>
      <c r="J26" s="34"/>
      <c r="K26" s="34"/>
      <c r="L26" s="34"/>
      <c r="M26" s="87">
        <v>1464990</v>
      </c>
    </row>
    <row r="27" spans="1:17" ht="75" customHeight="1" x14ac:dyDescent="0.25">
      <c r="A27" s="78" t="s">
        <v>87</v>
      </c>
      <c r="B27" s="4" t="s">
        <v>88</v>
      </c>
      <c r="C27" s="4" t="s">
        <v>89</v>
      </c>
      <c r="D27" s="33">
        <v>33566.559999999998</v>
      </c>
      <c r="E27" s="33"/>
      <c r="F27" s="33"/>
      <c r="G27" s="34">
        <v>33566.559999999998</v>
      </c>
      <c r="H27" s="34"/>
      <c r="I27" s="34"/>
      <c r="J27" s="34">
        <v>30522.7</v>
      </c>
      <c r="K27" s="34"/>
      <c r="L27" s="34"/>
      <c r="M27" s="87">
        <v>33566.559999999998</v>
      </c>
    </row>
    <row r="28" spans="1:17" ht="36" x14ac:dyDescent="0.25">
      <c r="A28" s="78" t="s">
        <v>15</v>
      </c>
      <c r="B28" s="4" t="s">
        <v>10</v>
      </c>
      <c r="C28" s="4" t="s">
        <v>17</v>
      </c>
      <c r="D28" s="33">
        <v>30619.68</v>
      </c>
      <c r="E28" s="33"/>
      <c r="F28" s="33"/>
      <c r="G28" s="34">
        <v>17300.39</v>
      </c>
      <c r="H28" s="34"/>
      <c r="I28" s="34"/>
      <c r="J28" s="34"/>
      <c r="K28" s="34"/>
      <c r="L28" s="34"/>
      <c r="M28" s="88">
        <v>30619.68</v>
      </c>
    </row>
    <row r="29" spans="1:17" ht="36" x14ac:dyDescent="0.25">
      <c r="A29" s="78" t="s">
        <v>15</v>
      </c>
      <c r="B29" s="4" t="s">
        <v>10</v>
      </c>
      <c r="C29" s="4" t="s">
        <v>90</v>
      </c>
      <c r="D29" s="33">
        <v>96116.77</v>
      </c>
      <c r="E29" s="33"/>
      <c r="F29" s="33"/>
      <c r="G29" s="34">
        <v>7998.6</v>
      </c>
      <c r="H29" s="34"/>
      <c r="I29" s="34"/>
      <c r="J29" s="34"/>
      <c r="K29" s="34"/>
      <c r="L29" s="34"/>
      <c r="M29" s="88">
        <v>96116.77</v>
      </c>
    </row>
    <row r="30" spans="1:17" ht="36" x14ac:dyDescent="0.25">
      <c r="A30" s="89" t="s">
        <v>14</v>
      </c>
      <c r="B30" s="21" t="s">
        <v>80</v>
      </c>
      <c r="C30" s="4" t="s">
        <v>91</v>
      </c>
      <c r="D30" s="34">
        <v>9609007.8000000007</v>
      </c>
      <c r="E30" s="34"/>
      <c r="F30" s="34"/>
      <c r="G30" s="34">
        <v>1191795.53</v>
      </c>
      <c r="H30" s="34"/>
      <c r="I30" s="34"/>
      <c r="J30" s="34">
        <v>712027.11</v>
      </c>
      <c r="K30" s="34"/>
      <c r="L30" s="34"/>
      <c r="M30" s="87">
        <v>8262700.29</v>
      </c>
    </row>
    <row r="31" spans="1:17" ht="33.75" customHeight="1" x14ac:dyDescent="0.25">
      <c r="A31" s="89" t="s">
        <v>14</v>
      </c>
      <c r="B31" s="21" t="s">
        <v>80</v>
      </c>
      <c r="C31" s="21" t="s">
        <v>92</v>
      </c>
      <c r="D31" s="33">
        <v>326261.55</v>
      </c>
      <c r="E31" s="33"/>
      <c r="F31" s="33"/>
      <c r="G31" s="34">
        <v>51347.78</v>
      </c>
      <c r="H31" s="34"/>
      <c r="I31" s="34"/>
      <c r="J31" s="34">
        <v>39525.050000000003</v>
      </c>
      <c r="K31" s="34"/>
      <c r="L31" s="34"/>
      <c r="M31" s="87">
        <v>313336.3</v>
      </c>
    </row>
    <row r="32" spans="1:17" x14ac:dyDescent="0.25">
      <c r="A32" s="128" t="s">
        <v>20</v>
      </c>
      <c r="B32" s="129"/>
      <c r="C32" s="130"/>
      <c r="D32" s="15">
        <f>D33</f>
        <v>204475.54</v>
      </c>
      <c r="E32" s="15"/>
      <c r="F32" s="15">
        <f t="shared" ref="F32:M32" si="3">F33</f>
        <v>0</v>
      </c>
      <c r="G32" s="15">
        <f t="shared" si="3"/>
        <v>14989.81</v>
      </c>
      <c r="H32" s="15">
        <f t="shared" si="3"/>
        <v>0</v>
      </c>
      <c r="I32" s="15">
        <f t="shared" si="3"/>
        <v>0</v>
      </c>
      <c r="J32" s="15">
        <f t="shared" si="3"/>
        <v>0</v>
      </c>
      <c r="K32" s="15">
        <f t="shared" si="3"/>
        <v>0</v>
      </c>
      <c r="L32" s="15">
        <f t="shared" si="3"/>
        <v>0</v>
      </c>
      <c r="M32" s="83">
        <f t="shared" si="3"/>
        <v>152736.4</v>
      </c>
    </row>
    <row r="33" spans="1:13" ht="36" x14ac:dyDescent="0.25">
      <c r="A33" s="78" t="s">
        <v>20</v>
      </c>
      <c r="B33" s="4" t="s">
        <v>194</v>
      </c>
      <c r="C33" s="11" t="s">
        <v>197</v>
      </c>
      <c r="D33" s="5">
        <v>204475.54</v>
      </c>
      <c r="E33" s="5"/>
      <c r="F33" s="5"/>
      <c r="G33" s="14">
        <v>14989.81</v>
      </c>
      <c r="H33" s="14"/>
      <c r="I33" s="5"/>
      <c r="J33" s="6"/>
      <c r="K33" s="5"/>
      <c r="L33" s="5"/>
      <c r="M33" s="79">
        <v>152736.4</v>
      </c>
    </row>
    <row r="34" spans="1:13" x14ac:dyDescent="0.25">
      <c r="A34" s="131" t="s">
        <v>21</v>
      </c>
      <c r="B34" s="132"/>
      <c r="C34" s="132"/>
      <c r="D34" s="15">
        <f>D36+D35</f>
        <v>465400</v>
      </c>
      <c r="E34" s="15"/>
      <c r="F34" s="15">
        <f t="shared" ref="F34:M34" si="4">F36+F35</f>
        <v>0</v>
      </c>
      <c r="G34" s="15">
        <f t="shared" si="4"/>
        <v>67008.03</v>
      </c>
      <c r="H34" s="15">
        <f t="shared" si="4"/>
        <v>0</v>
      </c>
      <c r="I34" s="15">
        <f t="shared" si="4"/>
        <v>0</v>
      </c>
      <c r="J34" s="15">
        <f t="shared" si="4"/>
        <v>106151.44</v>
      </c>
      <c r="K34" s="15">
        <f t="shared" si="4"/>
        <v>0</v>
      </c>
      <c r="L34" s="15">
        <f t="shared" si="4"/>
        <v>2374.59</v>
      </c>
      <c r="M34" s="83">
        <f t="shared" si="4"/>
        <v>315584</v>
      </c>
    </row>
    <row r="35" spans="1:13" ht="42" customHeight="1" x14ac:dyDescent="0.25">
      <c r="A35" s="78" t="s">
        <v>198</v>
      </c>
      <c r="B35" s="4" t="s">
        <v>194</v>
      </c>
      <c r="C35" s="11" t="s">
        <v>199</v>
      </c>
      <c r="D35" s="5">
        <v>215775</v>
      </c>
      <c r="E35" s="5"/>
      <c r="F35" s="5"/>
      <c r="G35" s="14"/>
      <c r="H35" s="14"/>
      <c r="I35" s="5"/>
      <c r="J35" s="6">
        <v>59218.97</v>
      </c>
      <c r="K35" s="5"/>
      <c r="L35" s="5">
        <v>2374.59</v>
      </c>
      <c r="M35" s="79">
        <v>104284.05</v>
      </c>
    </row>
    <row r="36" spans="1:13" x14ac:dyDescent="0.25">
      <c r="A36" s="78"/>
      <c r="B36" s="4" t="s">
        <v>19</v>
      </c>
      <c r="C36" s="4" t="s">
        <v>18</v>
      </c>
      <c r="D36" s="5">
        <v>249625</v>
      </c>
      <c r="E36" s="5"/>
      <c r="F36" s="5"/>
      <c r="G36" s="6">
        <v>67008.03</v>
      </c>
      <c r="H36" s="6"/>
      <c r="I36" s="5"/>
      <c r="J36" s="6">
        <v>46932.47</v>
      </c>
      <c r="K36" s="5"/>
      <c r="L36" s="5"/>
      <c r="M36" s="79">
        <v>211299.95</v>
      </c>
    </row>
    <row r="37" spans="1:13" x14ac:dyDescent="0.25">
      <c r="A37" s="131" t="s">
        <v>22</v>
      </c>
      <c r="B37" s="132"/>
      <c r="C37" s="132"/>
      <c r="D37" s="15">
        <f>D38</f>
        <v>65400</v>
      </c>
      <c r="E37" s="15">
        <f t="shared" ref="E37:M37" si="5">E38</f>
        <v>0</v>
      </c>
      <c r="F37" s="15">
        <f t="shared" si="5"/>
        <v>0</v>
      </c>
      <c r="G37" s="15">
        <f t="shared" si="5"/>
        <v>30400</v>
      </c>
      <c r="H37" s="15">
        <f t="shared" si="5"/>
        <v>0</v>
      </c>
      <c r="I37" s="15">
        <f t="shared" si="5"/>
        <v>0</v>
      </c>
      <c r="J37" s="15">
        <f t="shared" si="5"/>
        <v>30400</v>
      </c>
      <c r="K37" s="15">
        <f t="shared" si="5"/>
        <v>0</v>
      </c>
      <c r="L37" s="15">
        <f t="shared" si="5"/>
        <v>9120</v>
      </c>
      <c r="M37" s="83">
        <f t="shared" si="5"/>
        <v>30400</v>
      </c>
    </row>
    <row r="38" spans="1:13" ht="36" x14ac:dyDescent="0.25">
      <c r="A38" s="90" t="s">
        <v>200</v>
      </c>
      <c r="B38" s="4" t="s">
        <v>194</v>
      </c>
      <c r="C38" s="4" t="s">
        <v>83</v>
      </c>
      <c r="D38" s="5">
        <v>65400</v>
      </c>
      <c r="E38" s="5"/>
      <c r="F38" s="5"/>
      <c r="G38" s="14">
        <v>30400</v>
      </c>
      <c r="H38" s="14"/>
      <c r="I38" s="5"/>
      <c r="J38" s="6">
        <v>30400</v>
      </c>
      <c r="K38" s="5"/>
      <c r="L38" s="5">
        <v>9120</v>
      </c>
      <c r="M38" s="79">
        <v>30400</v>
      </c>
    </row>
    <row r="39" spans="1:13" ht="24.75" customHeight="1" x14ac:dyDescent="0.25">
      <c r="A39" s="124" t="s">
        <v>23</v>
      </c>
      <c r="B39" s="125"/>
      <c r="C39" s="125"/>
      <c r="D39" s="15">
        <f>SUM(D40:D43)</f>
        <v>2275525.87</v>
      </c>
      <c r="E39" s="15">
        <f>SUM(E40:E43)</f>
        <v>106043.56</v>
      </c>
      <c r="F39" s="15">
        <f t="shared" ref="F39:M39" si="6">SUM(F40:F43)</f>
        <v>119268.95</v>
      </c>
      <c r="G39" s="15">
        <f t="shared" si="6"/>
        <v>66615.08</v>
      </c>
      <c r="H39" s="15">
        <f t="shared" si="6"/>
        <v>0</v>
      </c>
      <c r="I39" s="15">
        <f t="shared" si="6"/>
        <v>145525.27000000002</v>
      </c>
      <c r="J39" s="15">
        <f t="shared" si="6"/>
        <v>0</v>
      </c>
      <c r="K39" s="15">
        <f t="shared" si="6"/>
        <v>0</v>
      </c>
      <c r="L39" s="15">
        <f t="shared" si="6"/>
        <v>60640.91</v>
      </c>
      <c r="M39" s="83">
        <f t="shared" si="6"/>
        <v>1768083.2400000002</v>
      </c>
    </row>
    <row r="40" spans="1:13" ht="24" x14ac:dyDescent="0.25">
      <c r="A40" s="78" t="s">
        <v>93</v>
      </c>
      <c r="B40" s="4" t="s">
        <v>69</v>
      </c>
      <c r="C40" s="11" t="s">
        <v>18</v>
      </c>
      <c r="D40" s="5">
        <v>212375</v>
      </c>
      <c r="E40" s="5"/>
      <c r="F40" s="6">
        <v>56512.78</v>
      </c>
      <c r="G40" s="6"/>
      <c r="H40" s="6"/>
      <c r="I40" s="6">
        <v>82769.100000000006</v>
      </c>
      <c r="J40" s="6"/>
      <c r="K40" s="5"/>
      <c r="L40" s="5">
        <v>60640.91</v>
      </c>
      <c r="M40" s="79">
        <v>180805.96</v>
      </c>
    </row>
    <row r="41" spans="1:13" ht="51.75" customHeight="1" x14ac:dyDescent="0.25">
      <c r="A41" s="78" t="s">
        <v>94</v>
      </c>
      <c r="B41" s="4" t="s">
        <v>69</v>
      </c>
      <c r="C41" s="4" t="s">
        <v>95</v>
      </c>
      <c r="D41" s="5"/>
      <c r="E41" s="5"/>
      <c r="F41" s="6">
        <v>62756.17</v>
      </c>
      <c r="G41" s="6"/>
      <c r="H41" s="6"/>
      <c r="I41" s="6">
        <v>62756.17</v>
      </c>
      <c r="J41" s="6"/>
      <c r="K41" s="5"/>
      <c r="L41" s="5"/>
      <c r="M41" s="79"/>
    </row>
    <row r="42" spans="1:13" ht="80.25" customHeight="1" x14ac:dyDescent="0.25">
      <c r="A42" s="91"/>
      <c r="B42" s="4" t="s">
        <v>96</v>
      </c>
      <c r="C42" s="4" t="s">
        <v>97</v>
      </c>
      <c r="D42" s="5">
        <v>146730.20000000001</v>
      </c>
      <c r="E42" s="5"/>
      <c r="F42" s="5"/>
      <c r="G42" s="6">
        <v>6255.9</v>
      </c>
      <c r="H42" s="6"/>
      <c r="I42" s="5"/>
      <c r="J42" s="6"/>
      <c r="K42" s="5"/>
      <c r="L42" s="5"/>
      <c r="M42" s="79">
        <v>134101.91</v>
      </c>
    </row>
    <row r="43" spans="1:13" ht="51.75" customHeight="1" x14ac:dyDescent="0.25">
      <c r="A43" s="92" t="s">
        <v>24</v>
      </c>
      <c r="B43" s="4" t="s">
        <v>194</v>
      </c>
      <c r="C43" s="4" t="s">
        <v>201</v>
      </c>
      <c r="D43" s="5">
        <v>1916420.67</v>
      </c>
      <c r="E43" s="5">
        <v>106043.56</v>
      </c>
      <c r="F43" s="5"/>
      <c r="G43" s="14">
        <v>60359.18</v>
      </c>
      <c r="H43" s="14"/>
      <c r="I43" s="5"/>
      <c r="J43" s="6"/>
      <c r="K43" s="5"/>
      <c r="L43" s="5"/>
      <c r="M43" s="79">
        <v>1453175.37</v>
      </c>
    </row>
    <row r="44" spans="1:13" ht="30.75" customHeight="1" x14ac:dyDescent="0.25">
      <c r="A44" s="131" t="s">
        <v>25</v>
      </c>
      <c r="B44" s="132"/>
      <c r="C44" s="132"/>
      <c r="D44" s="15">
        <f>D45+D46+D47+D48+D49+D50+D51+D52+D53+D54+D55+D62+D63</f>
        <v>7897573.2499999991</v>
      </c>
      <c r="E44" s="15">
        <f>E45+E46+E47+E48+E49+E50+E51+E52+E53+E54+E55+E62+E63</f>
        <v>0</v>
      </c>
      <c r="F44" s="15">
        <f t="shared" ref="F44:M44" si="7">F45+F46+F47+F48+F49+F50+F51+F52+F53+F54+F55+F62+F63</f>
        <v>1989020.2199999997</v>
      </c>
      <c r="G44" s="15">
        <f t="shared" si="7"/>
        <v>0</v>
      </c>
      <c r="H44" s="15">
        <f>H45+H46+H47+H48+H49+H50+H51+H52+H53+H54+H55+H62+H63+H56+H57+H58+H59+H60+H61</f>
        <v>214851.76</v>
      </c>
      <c r="I44" s="15">
        <f>I45+I46+I47+I48+I49+I50+I51+I52+I53+I54+I55+I62+I63</f>
        <v>988717.45</v>
      </c>
      <c r="J44" s="15">
        <f t="shared" si="7"/>
        <v>0</v>
      </c>
      <c r="K44" s="15">
        <f t="shared" si="7"/>
        <v>0</v>
      </c>
      <c r="L44" s="15">
        <f t="shared" si="7"/>
        <v>83637.42</v>
      </c>
      <c r="M44" s="83">
        <f t="shared" si="7"/>
        <v>6495213.8399999999</v>
      </c>
    </row>
    <row r="45" spans="1:13" ht="51" customHeight="1" x14ac:dyDescent="0.25">
      <c r="A45" s="78" t="s">
        <v>98</v>
      </c>
      <c r="B45" s="4" t="s">
        <v>69</v>
      </c>
      <c r="C45" s="11" t="s">
        <v>99</v>
      </c>
      <c r="D45" s="34">
        <v>256000</v>
      </c>
      <c r="E45" s="34"/>
      <c r="F45" s="34"/>
      <c r="G45" s="36"/>
      <c r="H45" s="36"/>
      <c r="I45" s="36">
        <v>33854.339999999997</v>
      </c>
      <c r="J45" s="36"/>
      <c r="K45" s="34"/>
      <c r="L45" s="34">
        <v>16281.82</v>
      </c>
      <c r="M45" s="87"/>
    </row>
    <row r="46" spans="1:13" ht="51" customHeight="1" x14ac:dyDescent="0.25">
      <c r="A46" s="78" t="s">
        <v>100</v>
      </c>
      <c r="B46" s="4" t="s">
        <v>69</v>
      </c>
      <c r="C46" s="4" t="s">
        <v>101</v>
      </c>
      <c r="D46" s="34">
        <v>228148.8</v>
      </c>
      <c r="E46" s="34"/>
      <c r="F46" s="36">
        <v>10339.700000000001</v>
      </c>
      <c r="G46" s="36"/>
      <c r="H46" s="36"/>
      <c r="I46" s="36">
        <v>36982.93</v>
      </c>
      <c r="J46" s="36"/>
      <c r="K46" s="34"/>
      <c r="L46" s="34"/>
      <c r="M46" s="87">
        <v>10339.700000000001</v>
      </c>
    </row>
    <row r="47" spans="1:13" ht="51" customHeight="1" x14ac:dyDescent="0.25">
      <c r="A47" s="78" t="s">
        <v>100</v>
      </c>
      <c r="B47" s="4" t="s">
        <v>69</v>
      </c>
      <c r="C47" s="11" t="s">
        <v>102</v>
      </c>
      <c r="D47" s="34">
        <v>395104</v>
      </c>
      <c r="E47" s="34"/>
      <c r="F47" s="34"/>
      <c r="G47" s="36"/>
      <c r="H47" s="36"/>
      <c r="I47" s="36">
        <v>929.33</v>
      </c>
      <c r="J47" s="36"/>
      <c r="K47" s="34"/>
      <c r="L47" s="34"/>
      <c r="M47" s="87"/>
    </row>
    <row r="48" spans="1:13" ht="51" customHeight="1" x14ac:dyDescent="0.25">
      <c r="A48" s="78" t="s">
        <v>103</v>
      </c>
      <c r="B48" s="4" t="s">
        <v>69</v>
      </c>
      <c r="C48" s="11" t="s">
        <v>104</v>
      </c>
      <c r="D48" s="34">
        <v>3199991.33</v>
      </c>
      <c r="E48" s="34"/>
      <c r="F48" s="36">
        <v>1491078.59</v>
      </c>
      <c r="G48" s="36"/>
      <c r="H48" s="36"/>
      <c r="I48" s="35">
        <v>916950.85</v>
      </c>
      <c r="J48" s="36"/>
      <c r="K48" s="34"/>
      <c r="L48" s="34"/>
      <c r="M48" s="93">
        <v>3166762.82</v>
      </c>
    </row>
    <row r="49" spans="1:13" ht="51" customHeight="1" x14ac:dyDescent="0.25">
      <c r="A49" s="78" t="s">
        <v>103</v>
      </c>
      <c r="B49" s="4" t="s">
        <v>69</v>
      </c>
      <c r="C49" s="11" t="s">
        <v>105</v>
      </c>
      <c r="D49" s="34">
        <v>221000</v>
      </c>
      <c r="E49" s="34"/>
      <c r="F49" s="36">
        <v>54347.44</v>
      </c>
      <c r="G49" s="36"/>
      <c r="H49" s="36"/>
      <c r="I49" s="36"/>
      <c r="J49" s="36"/>
      <c r="K49" s="36"/>
      <c r="L49" s="36"/>
      <c r="M49" s="94">
        <v>206889.07</v>
      </c>
    </row>
    <row r="50" spans="1:13" ht="51" customHeight="1" x14ac:dyDescent="0.25">
      <c r="A50" s="78" t="s">
        <v>103</v>
      </c>
      <c r="B50" s="4" t="s">
        <v>69</v>
      </c>
      <c r="C50" s="11" t="s">
        <v>106</v>
      </c>
      <c r="D50" s="34">
        <v>1328098.6499999999</v>
      </c>
      <c r="E50" s="34"/>
      <c r="F50" s="36">
        <v>172985.19</v>
      </c>
      <c r="G50" s="36"/>
      <c r="H50" s="36"/>
      <c r="I50" s="36"/>
      <c r="J50" s="36"/>
      <c r="K50" s="36"/>
      <c r="L50" s="36"/>
      <c r="M50" s="94">
        <v>1299997.96</v>
      </c>
    </row>
    <row r="51" spans="1:13" ht="51" customHeight="1" x14ac:dyDescent="0.25">
      <c r="A51" s="78" t="s">
        <v>103</v>
      </c>
      <c r="B51" s="4" t="s">
        <v>69</v>
      </c>
      <c r="C51" s="11" t="s">
        <v>107</v>
      </c>
      <c r="D51" s="34">
        <v>657319.47</v>
      </c>
      <c r="E51" s="34"/>
      <c r="F51" s="36">
        <v>55839.38</v>
      </c>
      <c r="G51" s="36"/>
      <c r="H51" s="36"/>
      <c r="I51" s="36"/>
      <c r="J51" s="36"/>
      <c r="K51" s="36"/>
      <c r="L51" s="36"/>
      <c r="M51" s="94">
        <v>657826.9</v>
      </c>
    </row>
    <row r="52" spans="1:13" ht="51" customHeight="1" x14ac:dyDescent="0.25">
      <c r="A52" s="78" t="s">
        <v>103</v>
      </c>
      <c r="B52" s="4" t="s">
        <v>69</v>
      </c>
      <c r="C52" s="11" t="s">
        <v>108</v>
      </c>
      <c r="D52" s="36">
        <v>240975</v>
      </c>
      <c r="E52" s="36"/>
      <c r="F52" s="36">
        <v>31771.58</v>
      </c>
      <c r="G52" s="36"/>
      <c r="H52" s="36"/>
      <c r="I52" s="36"/>
      <c r="J52" s="36"/>
      <c r="K52" s="36"/>
      <c r="L52" s="36"/>
      <c r="M52" s="94">
        <v>240523.18</v>
      </c>
    </row>
    <row r="53" spans="1:13" ht="51" customHeight="1" x14ac:dyDescent="0.25">
      <c r="A53" s="78" t="s">
        <v>103</v>
      </c>
      <c r="B53" s="4" t="s">
        <v>69</v>
      </c>
      <c r="C53" s="11" t="s">
        <v>109</v>
      </c>
      <c r="D53" s="34">
        <v>210800</v>
      </c>
      <c r="E53" s="34"/>
      <c r="F53" s="36">
        <v>10604.44</v>
      </c>
      <c r="G53" s="36"/>
      <c r="H53" s="36"/>
      <c r="I53" s="36"/>
      <c r="J53" s="36"/>
      <c r="K53" s="36"/>
      <c r="L53" s="36"/>
      <c r="M53" s="94">
        <v>210613.61</v>
      </c>
    </row>
    <row r="54" spans="1:13" ht="51" customHeight="1" x14ac:dyDescent="0.25">
      <c r="A54" s="78" t="s">
        <v>103</v>
      </c>
      <c r="B54" s="4" t="s">
        <v>69</v>
      </c>
      <c r="C54" s="11" t="s">
        <v>110</v>
      </c>
      <c r="D54" s="34">
        <v>348011.25</v>
      </c>
      <c r="E54" s="34"/>
      <c r="F54" s="36">
        <v>108061.43</v>
      </c>
      <c r="G54" s="36"/>
      <c r="H54" s="36"/>
      <c r="I54" s="36"/>
      <c r="J54" s="36"/>
      <c r="K54" s="36"/>
      <c r="L54" s="36"/>
      <c r="M54" s="94">
        <v>351348.37</v>
      </c>
    </row>
    <row r="55" spans="1:13" ht="36" x14ac:dyDescent="0.25">
      <c r="A55" s="78" t="s">
        <v>103</v>
      </c>
      <c r="B55" s="4" t="s">
        <v>69</v>
      </c>
      <c r="C55" s="11" t="s">
        <v>111</v>
      </c>
      <c r="D55" s="34">
        <v>314274.75</v>
      </c>
      <c r="E55" s="34"/>
      <c r="F55" s="36">
        <v>53992.47</v>
      </c>
      <c r="G55" s="36"/>
      <c r="H55" s="36"/>
      <c r="I55" s="36"/>
      <c r="J55" s="36"/>
      <c r="K55" s="36"/>
      <c r="L55" s="36"/>
      <c r="M55" s="94">
        <v>350912.23</v>
      </c>
    </row>
    <row r="56" spans="1:13" ht="60" x14ac:dyDescent="0.25">
      <c r="A56" s="95" t="s">
        <v>202</v>
      </c>
      <c r="B56" s="54" t="s">
        <v>1</v>
      </c>
      <c r="C56" s="11" t="s">
        <v>218</v>
      </c>
      <c r="D56" s="66">
        <v>203200</v>
      </c>
      <c r="E56" s="5"/>
      <c r="F56" s="6"/>
      <c r="G56" s="36"/>
      <c r="H56" s="6">
        <v>29736.71</v>
      </c>
      <c r="I56" s="36"/>
      <c r="J56" s="36"/>
      <c r="K56" s="36"/>
      <c r="L56" s="6">
        <v>29736.71</v>
      </c>
      <c r="M56" s="94"/>
    </row>
    <row r="57" spans="1:13" ht="60" x14ac:dyDescent="0.25">
      <c r="A57" s="95" t="s">
        <v>202</v>
      </c>
      <c r="B57" s="54" t="s">
        <v>1</v>
      </c>
      <c r="C57" s="11" t="s">
        <v>219</v>
      </c>
      <c r="D57" s="5">
        <v>174000</v>
      </c>
      <c r="E57" s="5"/>
      <c r="F57" s="6"/>
      <c r="G57" s="36"/>
      <c r="H57" s="6">
        <v>32686.51</v>
      </c>
      <c r="I57" s="36"/>
      <c r="J57" s="36"/>
      <c r="K57" s="36"/>
      <c r="L57" s="6">
        <v>32686.51</v>
      </c>
      <c r="M57" s="94"/>
    </row>
    <row r="58" spans="1:13" ht="60" x14ac:dyDescent="0.25">
      <c r="A58" s="95" t="s">
        <v>202</v>
      </c>
      <c r="B58" s="117" t="s">
        <v>1</v>
      </c>
      <c r="C58" s="11" t="s">
        <v>220</v>
      </c>
      <c r="D58" s="5">
        <v>120000</v>
      </c>
      <c r="E58" s="5"/>
      <c r="F58" s="6"/>
      <c r="G58" s="36"/>
      <c r="H58" s="6">
        <v>28841.46</v>
      </c>
      <c r="I58" s="36"/>
      <c r="J58" s="36"/>
      <c r="K58" s="36"/>
      <c r="L58" s="6">
        <v>14634.33</v>
      </c>
      <c r="M58" s="96">
        <v>14207.23</v>
      </c>
    </row>
    <row r="59" spans="1:13" ht="60" x14ac:dyDescent="0.25">
      <c r="A59" s="95" t="s">
        <v>202</v>
      </c>
      <c r="B59" s="54" t="s">
        <v>1</v>
      </c>
      <c r="C59" s="11" t="s">
        <v>221</v>
      </c>
      <c r="D59" s="66">
        <v>247056</v>
      </c>
      <c r="E59" s="5"/>
      <c r="F59" s="6"/>
      <c r="G59" s="36"/>
      <c r="H59" s="6">
        <v>21054.1</v>
      </c>
      <c r="I59" s="36"/>
      <c r="J59" s="36"/>
      <c r="K59" s="36"/>
      <c r="L59" s="6">
        <v>21054.1</v>
      </c>
      <c r="M59" s="94"/>
    </row>
    <row r="60" spans="1:13" ht="60" x14ac:dyDescent="0.25">
      <c r="A60" s="95" t="s">
        <v>202</v>
      </c>
      <c r="B60" s="54" t="s">
        <v>1</v>
      </c>
      <c r="C60" s="11" t="s">
        <v>222</v>
      </c>
      <c r="D60" s="66">
        <v>244352</v>
      </c>
      <c r="E60" s="5"/>
      <c r="F60" s="6"/>
      <c r="G60" s="36"/>
      <c r="H60" s="6">
        <v>18902.25</v>
      </c>
      <c r="I60" s="36"/>
      <c r="J60" s="36"/>
      <c r="K60" s="36"/>
      <c r="L60" s="6">
        <v>18902.25</v>
      </c>
      <c r="M60" s="94"/>
    </row>
    <row r="61" spans="1:13" ht="63" customHeight="1" x14ac:dyDescent="0.25">
      <c r="A61" s="95" t="s">
        <v>202</v>
      </c>
      <c r="B61" s="117" t="s">
        <v>1</v>
      </c>
      <c r="C61" s="11" t="s">
        <v>223</v>
      </c>
      <c r="D61" s="66">
        <v>255200.26</v>
      </c>
      <c r="E61" s="5"/>
      <c r="F61" s="6"/>
      <c r="G61" s="36"/>
      <c r="H61" s="6">
        <v>21789.38</v>
      </c>
      <c r="I61" s="36"/>
      <c r="J61" s="36"/>
      <c r="K61" s="36"/>
      <c r="L61" s="6">
        <v>21789.38</v>
      </c>
      <c r="M61" s="94"/>
    </row>
    <row r="62" spans="1:13" ht="36" x14ac:dyDescent="0.25">
      <c r="A62" s="95" t="s">
        <v>202</v>
      </c>
      <c r="B62" s="4" t="s">
        <v>194</v>
      </c>
      <c r="C62" s="11" t="s">
        <v>203</v>
      </c>
      <c r="D62" s="5">
        <v>329850</v>
      </c>
      <c r="E62" s="5"/>
      <c r="F62" s="5"/>
      <c r="G62" s="14"/>
      <c r="H62" s="14">
        <v>33392.36</v>
      </c>
      <c r="I62" s="6"/>
      <c r="J62" s="6"/>
      <c r="K62" s="6"/>
      <c r="L62" s="6">
        <v>35462.949999999997</v>
      </c>
      <c r="M62" s="96"/>
    </row>
    <row r="63" spans="1:13" ht="36" x14ac:dyDescent="0.25">
      <c r="A63" s="95" t="s">
        <v>202</v>
      </c>
      <c r="B63" s="4" t="s">
        <v>194</v>
      </c>
      <c r="C63" s="11" t="s">
        <v>204</v>
      </c>
      <c r="D63" s="5">
        <v>168000</v>
      </c>
      <c r="E63" s="5"/>
      <c r="F63" s="5"/>
      <c r="G63" s="14"/>
      <c r="H63" s="14">
        <v>28448.99</v>
      </c>
      <c r="I63" s="5"/>
      <c r="J63" s="6"/>
      <c r="K63" s="5"/>
      <c r="L63" s="5">
        <v>31892.65</v>
      </c>
      <c r="M63" s="79"/>
    </row>
    <row r="64" spans="1:13" ht="21" customHeight="1" x14ac:dyDescent="0.25">
      <c r="A64" s="131" t="s">
        <v>27</v>
      </c>
      <c r="B64" s="132"/>
      <c r="C64" s="132"/>
      <c r="D64" s="15">
        <f>D65+D66</f>
        <v>500063.98</v>
      </c>
      <c r="E64" s="15">
        <f>E65+E66</f>
        <v>0</v>
      </c>
      <c r="F64" s="15">
        <f t="shared" ref="F64:M64" si="8">F65+F66</f>
        <v>0</v>
      </c>
      <c r="G64" s="15">
        <f t="shared" si="8"/>
        <v>198094.22</v>
      </c>
      <c r="H64" s="15">
        <f t="shared" si="8"/>
        <v>23497.040000000001</v>
      </c>
      <c r="I64" s="15">
        <f t="shared" si="8"/>
        <v>0</v>
      </c>
      <c r="J64" s="15">
        <f t="shared" si="8"/>
        <v>160632.69999999998</v>
      </c>
      <c r="K64" s="15">
        <f t="shared" si="8"/>
        <v>0</v>
      </c>
      <c r="L64" s="15">
        <f t="shared" si="8"/>
        <v>19530.77</v>
      </c>
      <c r="M64" s="83">
        <f t="shared" si="8"/>
        <v>370952.56999999995</v>
      </c>
    </row>
    <row r="65" spans="1:13" ht="66" customHeight="1" x14ac:dyDescent="0.25">
      <c r="A65" s="78" t="s">
        <v>215</v>
      </c>
      <c r="B65" s="54" t="s">
        <v>1</v>
      </c>
      <c r="C65" s="11" t="s">
        <v>28</v>
      </c>
      <c r="D65" s="5">
        <v>150708.6</v>
      </c>
      <c r="E65" s="5"/>
      <c r="F65" s="5">
        <v>0</v>
      </c>
      <c r="G65" s="6">
        <v>23416.54</v>
      </c>
      <c r="H65" s="6">
        <v>23497.040000000001</v>
      </c>
      <c r="I65" s="5">
        <v>0</v>
      </c>
      <c r="J65" s="6">
        <v>23416.74</v>
      </c>
      <c r="K65" s="5">
        <v>0</v>
      </c>
      <c r="L65" s="5">
        <v>19530.77</v>
      </c>
      <c r="M65" s="79">
        <v>91468.28</v>
      </c>
    </row>
    <row r="66" spans="1:13" ht="69" customHeight="1" x14ac:dyDescent="0.25">
      <c r="A66" s="78" t="s">
        <v>215</v>
      </c>
      <c r="B66" s="54" t="s">
        <v>1</v>
      </c>
      <c r="C66" s="11" t="s">
        <v>29</v>
      </c>
      <c r="D66" s="5">
        <v>349355.38</v>
      </c>
      <c r="E66" s="5"/>
      <c r="F66" s="5">
        <v>0</v>
      </c>
      <c r="G66" s="6">
        <v>174677.68</v>
      </c>
      <c r="H66" s="6"/>
      <c r="I66" s="5">
        <v>0</v>
      </c>
      <c r="J66" s="6">
        <v>137215.96</v>
      </c>
      <c r="K66" s="5">
        <v>0</v>
      </c>
      <c r="L66" s="5">
        <v>0</v>
      </c>
      <c r="M66" s="79">
        <v>279484.28999999998</v>
      </c>
    </row>
    <row r="67" spans="1:13" ht="19.5" customHeight="1" x14ac:dyDescent="0.25">
      <c r="A67" s="97" t="s">
        <v>205</v>
      </c>
      <c r="B67" s="55"/>
      <c r="C67" s="56"/>
      <c r="D67" s="49">
        <f t="shared" ref="D67:M67" si="9">D68</f>
        <v>156800</v>
      </c>
      <c r="E67" s="49">
        <f t="shared" si="9"/>
        <v>0</v>
      </c>
      <c r="F67" s="49">
        <f t="shared" si="9"/>
        <v>0</v>
      </c>
      <c r="G67" s="50">
        <f t="shared" si="9"/>
        <v>0</v>
      </c>
      <c r="H67" s="49">
        <f t="shared" si="9"/>
        <v>10557.74</v>
      </c>
      <c r="I67" s="49">
        <f t="shared" si="9"/>
        <v>0</v>
      </c>
      <c r="J67" s="49">
        <f t="shared" si="9"/>
        <v>0</v>
      </c>
      <c r="K67" s="49">
        <f t="shared" si="9"/>
        <v>0</v>
      </c>
      <c r="L67" s="49">
        <f t="shared" si="9"/>
        <v>13172.12</v>
      </c>
      <c r="M67" s="98">
        <f t="shared" si="9"/>
        <v>0</v>
      </c>
    </row>
    <row r="68" spans="1:13" ht="42" customHeight="1" x14ac:dyDescent="0.25">
      <c r="A68" s="99" t="s">
        <v>205</v>
      </c>
      <c r="B68" s="4" t="s">
        <v>194</v>
      </c>
      <c r="C68" s="51" t="s">
        <v>206</v>
      </c>
      <c r="D68" s="24">
        <v>156800</v>
      </c>
      <c r="E68" s="24"/>
      <c r="F68" s="24"/>
      <c r="G68" s="52"/>
      <c r="H68" s="52">
        <v>10557.74</v>
      </c>
      <c r="I68" s="24"/>
      <c r="J68" s="24"/>
      <c r="K68" s="24"/>
      <c r="L68" s="24">
        <v>13172.12</v>
      </c>
      <c r="M68" s="100"/>
    </row>
    <row r="69" spans="1:13" ht="21" customHeight="1" x14ac:dyDescent="0.25">
      <c r="A69" s="131" t="s">
        <v>207</v>
      </c>
      <c r="B69" s="132"/>
      <c r="C69" s="132"/>
      <c r="D69" s="15">
        <f>D71+D70</f>
        <v>339000</v>
      </c>
      <c r="E69" s="15">
        <f>E71+E70</f>
        <v>0</v>
      </c>
      <c r="F69" s="15">
        <f t="shared" ref="F69:M69" si="10">F71+F70</f>
        <v>0</v>
      </c>
      <c r="G69" s="15">
        <f t="shared" si="10"/>
        <v>2800</v>
      </c>
      <c r="H69" s="15">
        <f t="shared" si="10"/>
        <v>70192.94</v>
      </c>
      <c r="I69" s="15">
        <f t="shared" si="10"/>
        <v>0</v>
      </c>
      <c r="J69" s="15">
        <f t="shared" si="10"/>
        <v>2800</v>
      </c>
      <c r="K69" s="15">
        <f t="shared" si="10"/>
        <v>0</v>
      </c>
      <c r="L69" s="15">
        <f t="shared" si="10"/>
        <v>68090.510000000009</v>
      </c>
      <c r="M69" s="83">
        <f t="shared" si="10"/>
        <v>2800</v>
      </c>
    </row>
    <row r="70" spans="1:13" ht="44.25" customHeight="1" x14ac:dyDescent="0.25">
      <c r="A70" s="90" t="s">
        <v>207</v>
      </c>
      <c r="B70" s="4" t="s">
        <v>194</v>
      </c>
      <c r="C70" s="51" t="s">
        <v>208</v>
      </c>
      <c r="D70" s="24">
        <v>219800</v>
      </c>
      <c r="E70" s="24"/>
      <c r="F70" s="24"/>
      <c r="G70" s="52">
        <v>800</v>
      </c>
      <c r="H70" s="52">
        <v>41486.379999999997</v>
      </c>
      <c r="I70" s="24"/>
      <c r="J70" s="24">
        <v>800</v>
      </c>
      <c r="K70" s="24"/>
      <c r="L70" s="24">
        <v>41535.79</v>
      </c>
      <c r="M70" s="100">
        <v>800</v>
      </c>
    </row>
    <row r="71" spans="1:13" ht="44.25" customHeight="1" x14ac:dyDescent="0.25">
      <c r="A71" s="90" t="s">
        <v>207</v>
      </c>
      <c r="B71" s="4" t="s">
        <v>194</v>
      </c>
      <c r="C71" s="51" t="s">
        <v>209</v>
      </c>
      <c r="D71" s="24">
        <v>119200</v>
      </c>
      <c r="E71" s="24"/>
      <c r="F71" s="24"/>
      <c r="G71" s="52">
        <v>2000</v>
      </c>
      <c r="H71" s="52">
        <v>28706.560000000001</v>
      </c>
      <c r="I71" s="24"/>
      <c r="J71" s="24">
        <v>2000</v>
      </c>
      <c r="K71" s="24"/>
      <c r="L71" s="24">
        <v>26554.720000000001</v>
      </c>
      <c r="M71" s="100">
        <v>2000</v>
      </c>
    </row>
    <row r="72" spans="1:13" x14ac:dyDescent="0.25">
      <c r="A72" s="131" t="s">
        <v>30</v>
      </c>
      <c r="B72" s="132"/>
      <c r="C72" s="132"/>
      <c r="D72" s="15">
        <f>SUM(D73:D107)</f>
        <v>980281.63</v>
      </c>
      <c r="E72" s="15">
        <f>SUM(E73:E107)</f>
        <v>0</v>
      </c>
      <c r="F72" s="15">
        <f t="shared" ref="F72:M72" si="11">SUM(F73:F107)</f>
        <v>0</v>
      </c>
      <c r="G72" s="15">
        <f t="shared" si="11"/>
        <v>399972.48</v>
      </c>
      <c r="H72" s="15">
        <f t="shared" si="11"/>
        <v>0</v>
      </c>
      <c r="I72" s="15">
        <f t="shared" si="11"/>
        <v>0</v>
      </c>
      <c r="J72" s="15">
        <f t="shared" si="11"/>
        <v>297474.11</v>
      </c>
      <c r="K72" s="15">
        <f t="shared" si="11"/>
        <v>48243.69</v>
      </c>
      <c r="L72" s="15">
        <f t="shared" si="11"/>
        <v>93999</v>
      </c>
      <c r="M72" s="83">
        <f t="shared" si="11"/>
        <v>957608.25</v>
      </c>
    </row>
    <row r="73" spans="1:13" ht="28.5" customHeight="1" x14ac:dyDescent="0.25">
      <c r="A73" s="101" t="s">
        <v>112</v>
      </c>
      <c r="B73" s="133" t="s">
        <v>35</v>
      </c>
      <c r="C73" s="133" t="s">
        <v>36</v>
      </c>
      <c r="D73" s="159">
        <v>31177</v>
      </c>
      <c r="E73" s="120"/>
      <c r="F73" s="159"/>
      <c r="G73" s="161">
        <v>6235.4</v>
      </c>
      <c r="H73" s="37"/>
      <c r="I73" s="147"/>
      <c r="J73" s="161">
        <v>10444.129999999999</v>
      </c>
      <c r="K73" s="157"/>
      <c r="L73" s="147"/>
      <c r="M73" s="149">
        <v>31177</v>
      </c>
    </row>
    <row r="74" spans="1:13" ht="45" customHeight="1" x14ac:dyDescent="0.25">
      <c r="A74" s="102" t="s">
        <v>113</v>
      </c>
      <c r="B74" s="134"/>
      <c r="C74" s="134"/>
      <c r="D74" s="160"/>
      <c r="E74" s="121"/>
      <c r="F74" s="160"/>
      <c r="G74" s="162"/>
      <c r="H74" s="38"/>
      <c r="I74" s="148"/>
      <c r="J74" s="162"/>
      <c r="K74" s="158"/>
      <c r="L74" s="148"/>
      <c r="M74" s="150"/>
    </row>
    <row r="75" spans="1:13" ht="24" x14ac:dyDescent="0.25">
      <c r="A75" s="101" t="s">
        <v>112</v>
      </c>
      <c r="B75" s="133" t="s">
        <v>35</v>
      </c>
      <c r="C75" s="151" t="s">
        <v>114</v>
      </c>
      <c r="D75" s="153">
        <v>9390</v>
      </c>
      <c r="E75" s="122"/>
      <c r="F75" s="153"/>
      <c r="G75" s="155">
        <v>9390</v>
      </c>
      <c r="H75" s="39"/>
      <c r="I75" s="153"/>
      <c r="J75" s="155"/>
      <c r="K75" s="157"/>
      <c r="L75" s="157"/>
      <c r="M75" s="163">
        <v>9390</v>
      </c>
    </row>
    <row r="76" spans="1:13" ht="36" x14ac:dyDescent="0.25">
      <c r="A76" s="102" t="s">
        <v>113</v>
      </c>
      <c r="B76" s="134"/>
      <c r="C76" s="152"/>
      <c r="D76" s="154"/>
      <c r="E76" s="123"/>
      <c r="F76" s="154"/>
      <c r="G76" s="156"/>
      <c r="H76" s="40"/>
      <c r="I76" s="154"/>
      <c r="J76" s="156"/>
      <c r="K76" s="158"/>
      <c r="L76" s="158"/>
      <c r="M76" s="164"/>
    </row>
    <row r="77" spans="1:13" ht="36" x14ac:dyDescent="0.25">
      <c r="A77" s="78" t="str">
        <f>$A$52</f>
        <v>Interreg Italy - Croatia 2014-2020</v>
      </c>
      <c r="B77" s="11" t="s">
        <v>54</v>
      </c>
      <c r="C77" s="4" t="s">
        <v>34</v>
      </c>
      <c r="D77" s="34">
        <v>10679</v>
      </c>
      <c r="E77" s="34"/>
      <c r="F77" s="34"/>
      <c r="G77" s="36">
        <v>2020.6</v>
      </c>
      <c r="H77" s="36"/>
      <c r="I77" s="34"/>
      <c r="J77" s="36">
        <v>299.89999999999998</v>
      </c>
      <c r="K77" s="41"/>
      <c r="L77" s="41"/>
      <c r="M77" s="87">
        <v>10679</v>
      </c>
    </row>
    <row r="78" spans="1:13" ht="36" x14ac:dyDescent="0.25">
      <c r="A78" s="78" t="str">
        <f>$A$53</f>
        <v>Interreg Italy - Croatia 2014-2020</v>
      </c>
      <c r="B78" s="11" t="s">
        <v>54</v>
      </c>
      <c r="C78" s="4" t="s">
        <v>115</v>
      </c>
      <c r="D78" s="34">
        <v>21884</v>
      </c>
      <c r="E78" s="34"/>
      <c r="F78" s="34"/>
      <c r="G78" s="36">
        <v>17507.2</v>
      </c>
      <c r="H78" s="36"/>
      <c r="I78" s="34"/>
      <c r="J78" s="36">
        <v>8572.75</v>
      </c>
      <c r="K78" s="41"/>
      <c r="L78" s="41"/>
      <c r="M78" s="87">
        <v>17507.2</v>
      </c>
    </row>
    <row r="79" spans="1:13" ht="60" x14ac:dyDescent="0.25">
      <c r="A79" s="78" t="s">
        <v>30</v>
      </c>
      <c r="B79" s="4" t="s">
        <v>31</v>
      </c>
      <c r="C79" s="4"/>
      <c r="D79" s="34">
        <v>27930.400000000001</v>
      </c>
      <c r="E79" s="34"/>
      <c r="F79" s="34"/>
      <c r="G79" s="36">
        <v>27930.400000000001</v>
      </c>
      <c r="H79" s="36"/>
      <c r="I79" s="34"/>
      <c r="J79" s="36">
        <v>18355.849999999999</v>
      </c>
      <c r="K79" s="41"/>
      <c r="L79" s="41"/>
      <c r="M79" s="87">
        <v>27930.400000000001</v>
      </c>
    </row>
    <row r="80" spans="1:13" ht="60" x14ac:dyDescent="0.25">
      <c r="A80" s="78" t="s">
        <v>30</v>
      </c>
      <c r="B80" s="11" t="s">
        <v>38</v>
      </c>
      <c r="C80" s="4" t="s">
        <v>39</v>
      </c>
      <c r="D80" s="34">
        <v>23622</v>
      </c>
      <c r="E80" s="34"/>
      <c r="F80" s="34"/>
      <c r="G80" s="36">
        <v>25157.8</v>
      </c>
      <c r="H80" s="36"/>
      <c r="I80" s="34"/>
      <c r="J80" s="36">
        <v>13123.6</v>
      </c>
      <c r="K80" s="41"/>
      <c r="L80" s="42">
        <v>4724.3999999999996</v>
      </c>
      <c r="M80" s="87">
        <v>25157.8</v>
      </c>
    </row>
    <row r="81" spans="1:17" ht="60" x14ac:dyDescent="0.25">
      <c r="A81" s="78" t="s">
        <v>30</v>
      </c>
      <c r="B81" s="11" t="s">
        <v>37</v>
      </c>
      <c r="C81" s="4" t="s">
        <v>116</v>
      </c>
      <c r="D81" s="34"/>
      <c r="E81" s="34"/>
      <c r="F81" s="34"/>
      <c r="G81" s="36"/>
      <c r="H81" s="36"/>
      <c r="I81" s="34"/>
      <c r="J81" s="36">
        <v>13708.53</v>
      </c>
      <c r="K81" s="41"/>
      <c r="L81" s="42"/>
      <c r="M81" s="87"/>
    </row>
    <row r="82" spans="1:17" ht="47.25" customHeight="1" x14ac:dyDescent="0.25">
      <c r="A82" s="165" t="s">
        <v>224</v>
      </c>
      <c r="B82" s="133" t="s">
        <v>117</v>
      </c>
      <c r="C82" s="133" t="s">
        <v>118</v>
      </c>
      <c r="D82" s="159">
        <v>20966</v>
      </c>
      <c r="E82" s="120"/>
      <c r="F82" s="159"/>
      <c r="G82" s="167"/>
      <c r="H82" s="43"/>
      <c r="I82" s="147"/>
      <c r="J82" s="161">
        <v>842</v>
      </c>
      <c r="K82" s="157"/>
      <c r="L82" s="147"/>
      <c r="M82" s="149">
        <v>20966</v>
      </c>
    </row>
    <row r="83" spans="1:17" ht="18" customHeight="1" x14ac:dyDescent="0.25">
      <c r="A83" s="166"/>
      <c r="B83" s="134"/>
      <c r="C83" s="134"/>
      <c r="D83" s="160"/>
      <c r="E83" s="121"/>
      <c r="F83" s="160"/>
      <c r="G83" s="168"/>
      <c r="H83" s="44"/>
      <c r="I83" s="148"/>
      <c r="J83" s="162"/>
      <c r="K83" s="158"/>
      <c r="L83" s="148"/>
      <c r="M83" s="150"/>
    </row>
    <row r="84" spans="1:17" ht="24.75" customHeight="1" x14ac:dyDescent="0.25">
      <c r="A84" s="165" t="s">
        <v>224</v>
      </c>
      <c r="B84" s="133" t="s">
        <v>119</v>
      </c>
      <c r="C84" s="169" t="s">
        <v>120</v>
      </c>
      <c r="D84" s="153">
        <v>28169</v>
      </c>
      <c r="E84" s="122"/>
      <c r="F84" s="153"/>
      <c r="G84" s="171"/>
      <c r="H84" s="45"/>
      <c r="I84" s="153"/>
      <c r="J84" s="155">
        <v>3315.47</v>
      </c>
      <c r="K84" s="157"/>
      <c r="L84" s="157"/>
      <c r="M84" s="163">
        <v>28169</v>
      </c>
    </row>
    <row r="85" spans="1:17" ht="42.75" customHeight="1" x14ac:dyDescent="0.25">
      <c r="A85" s="166"/>
      <c r="B85" s="134"/>
      <c r="C85" s="170"/>
      <c r="D85" s="154"/>
      <c r="E85" s="123"/>
      <c r="F85" s="154"/>
      <c r="G85" s="172"/>
      <c r="H85" s="46"/>
      <c r="I85" s="154"/>
      <c r="J85" s="156"/>
      <c r="K85" s="158"/>
      <c r="L85" s="158"/>
      <c r="M85" s="164"/>
    </row>
    <row r="86" spans="1:17" ht="60" x14ac:dyDescent="0.25">
      <c r="A86" s="78" t="s">
        <v>30</v>
      </c>
      <c r="B86" s="4" t="s">
        <v>119</v>
      </c>
      <c r="C86" s="4" t="s">
        <v>121</v>
      </c>
      <c r="D86" s="34">
        <v>14355</v>
      </c>
      <c r="E86" s="34"/>
      <c r="F86" s="34"/>
      <c r="G86" s="36">
        <v>3188</v>
      </c>
      <c r="H86" s="36"/>
      <c r="I86" s="34"/>
      <c r="J86" s="36">
        <v>1882.16</v>
      </c>
      <c r="K86" s="41"/>
      <c r="L86" s="41"/>
      <c r="M86" s="87">
        <v>14355</v>
      </c>
    </row>
    <row r="87" spans="1:17" ht="60" x14ac:dyDescent="0.25">
      <c r="A87" s="78" t="s">
        <v>30</v>
      </c>
      <c r="B87" s="4" t="s">
        <v>119</v>
      </c>
      <c r="C87" s="4" t="s">
        <v>122</v>
      </c>
      <c r="D87" s="34">
        <v>14496</v>
      </c>
      <c r="E87" s="34"/>
      <c r="F87" s="34"/>
      <c r="G87" s="36">
        <v>14496</v>
      </c>
      <c r="H87" s="36"/>
      <c r="I87" s="34"/>
      <c r="J87" s="36">
        <v>1565.14</v>
      </c>
      <c r="K87" s="41"/>
      <c r="L87" s="41"/>
      <c r="M87" s="87">
        <v>14496</v>
      </c>
    </row>
    <row r="88" spans="1:17" ht="60" x14ac:dyDescent="0.25">
      <c r="A88" s="78" t="s">
        <v>30</v>
      </c>
      <c r="B88" s="4" t="s">
        <v>119</v>
      </c>
      <c r="C88" s="4" t="s">
        <v>123</v>
      </c>
      <c r="D88" s="34">
        <v>1327.23</v>
      </c>
      <c r="E88" s="34"/>
      <c r="F88" s="34"/>
      <c r="G88" s="36">
        <v>1327.23</v>
      </c>
      <c r="H88" s="36"/>
      <c r="I88" s="34"/>
      <c r="J88" s="36">
        <v>1327.23</v>
      </c>
      <c r="K88" s="41"/>
      <c r="L88" s="41"/>
      <c r="M88" s="87">
        <v>1327.23</v>
      </c>
    </row>
    <row r="89" spans="1:17" ht="60" x14ac:dyDescent="0.25">
      <c r="A89" s="78" t="s">
        <v>30</v>
      </c>
      <c r="B89" s="4" t="s">
        <v>32</v>
      </c>
      <c r="C89" s="4" t="s">
        <v>33</v>
      </c>
      <c r="D89" s="34">
        <v>11411</v>
      </c>
      <c r="E89" s="34"/>
      <c r="F89" s="34"/>
      <c r="G89" s="36">
        <v>0</v>
      </c>
      <c r="H89" s="36"/>
      <c r="I89" s="34"/>
      <c r="J89" s="36">
        <v>227.19</v>
      </c>
      <c r="K89" s="41"/>
      <c r="L89" s="41"/>
      <c r="M89" s="87">
        <v>11381</v>
      </c>
    </row>
    <row r="90" spans="1:17" ht="48" x14ac:dyDescent="0.25">
      <c r="A90" s="78" t="s">
        <v>124</v>
      </c>
      <c r="B90" s="4" t="s">
        <v>125</v>
      </c>
      <c r="C90" s="11" t="s">
        <v>51</v>
      </c>
      <c r="D90" s="5">
        <v>192763</v>
      </c>
      <c r="E90" s="5"/>
      <c r="F90" s="5"/>
      <c r="G90" s="5">
        <v>14069.06</v>
      </c>
      <c r="H90" s="5"/>
      <c r="I90" s="5"/>
      <c r="J90" s="5">
        <v>17891.7</v>
      </c>
      <c r="K90" s="5"/>
      <c r="L90" s="5"/>
      <c r="M90" s="79">
        <v>167425.59</v>
      </c>
    </row>
    <row r="91" spans="1:17" ht="48" x14ac:dyDescent="0.25">
      <c r="A91" s="78" t="s">
        <v>124</v>
      </c>
      <c r="B91" s="4" t="s">
        <v>125</v>
      </c>
      <c r="C91" s="11" t="s">
        <v>126</v>
      </c>
      <c r="D91" s="5">
        <v>44010</v>
      </c>
      <c r="E91" s="5"/>
      <c r="F91" s="5"/>
      <c r="G91" s="5">
        <v>35208</v>
      </c>
      <c r="H91" s="5"/>
      <c r="I91" s="5"/>
      <c r="J91" s="5">
        <v>0</v>
      </c>
      <c r="K91" s="5"/>
      <c r="L91" s="5"/>
      <c r="M91" s="79">
        <v>35208</v>
      </c>
      <c r="Q91" s="2"/>
    </row>
    <row r="92" spans="1:17" ht="48" x14ac:dyDescent="0.25">
      <c r="A92" s="78" t="s">
        <v>124</v>
      </c>
      <c r="B92" s="4" t="s">
        <v>127</v>
      </c>
      <c r="C92" s="4" t="s">
        <v>52</v>
      </c>
      <c r="D92" s="5">
        <v>45000</v>
      </c>
      <c r="E92" s="5"/>
      <c r="F92" s="72"/>
      <c r="G92" s="5">
        <v>42981</v>
      </c>
      <c r="H92" s="5"/>
      <c r="I92" s="5"/>
      <c r="J92" s="5">
        <v>34706.639999999999</v>
      </c>
      <c r="K92" s="5">
        <v>8274.36</v>
      </c>
      <c r="L92" s="5">
        <v>2019</v>
      </c>
      <c r="M92" s="79">
        <v>42981.599999999999</v>
      </c>
    </row>
    <row r="93" spans="1:17" ht="48" x14ac:dyDescent="0.25">
      <c r="A93" s="78" t="s">
        <v>124</v>
      </c>
      <c r="B93" s="4" t="s">
        <v>127</v>
      </c>
      <c r="C93" s="4" t="s">
        <v>128</v>
      </c>
      <c r="D93" s="5">
        <v>13870</v>
      </c>
      <c r="E93" s="5"/>
      <c r="F93" s="5"/>
      <c r="G93" s="72"/>
      <c r="H93" s="23"/>
      <c r="I93" s="5"/>
      <c r="J93" s="5">
        <v>6955.16</v>
      </c>
      <c r="K93" s="5"/>
      <c r="L93" s="5"/>
      <c r="M93" s="79">
        <v>13870</v>
      </c>
    </row>
    <row r="94" spans="1:17" ht="48" x14ac:dyDescent="0.25">
      <c r="A94" s="78" t="s">
        <v>124</v>
      </c>
      <c r="B94" s="4" t="s">
        <v>127</v>
      </c>
      <c r="C94" s="4" t="s">
        <v>129</v>
      </c>
      <c r="D94" s="5">
        <v>19746</v>
      </c>
      <c r="E94" s="5"/>
      <c r="F94" s="5"/>
      <c r="G94" s="5"/>
      <c r="H94" s="5"/>
      <c r="I94" s="5"/>
      <c r="J94" s="5">
        <v>4430.74</v>
      </c>
      <c r="K94" s="5"/>
      <c r="L94" s="5"/>
      <c r="M94" s="79">
        <v>19746</v>
      </c>
    </row>
    <row r="95" spans="1:17" ht="48" x14ac:dyDescent="0.25">
      <c r="A95" s="78" t="s">
        <v>124</v>
      </c>
      <c r="B95" s="4" t="s">
        <v>127</v>
      </c>
      <c r="C95" s="4" t="s">
        <v>58</v>
      </c>
      <c r="D95" s="5">
        <v>120000</v>
      </c>
      <c r="E95" s="5"/>
      <c r="F95" s="5"/>
      <c r="G95" s="5"/>
      <c r="H95" s="5"/>
      <c r="I95" s="5"/>
      <c r="J95" s="5">
        <v>44313.42</v>
      </c>
      <c r="K95" s="5">
        <v>17502.8</v>
      </c>
      <c r="L95" s="5">
        <v>24000</v>
      </c>
      <c r="M95" s="79">
        <v>96000</v>
      </c>
    </row>
    <row r="96" spans="1:17" ht="48" x14ac:dyDescent="0.25">
      <c r="A96" s="78" t="s">
        <v>124</v>
      </c>
      <c r="B96" s="4" t="s">
        <v>127</v>
      </c>
      <c r="C96" s="4" t="s">
        <v>130</v>
      </c>
      <c r="D96" s="5">
        <v>35000</v>
      </c>
      <c r="E96" s="5"/>
      <c r="F96" s="5"/>
      <c r="G96" s="5">
        <v>20156</v>
      </c>
      <c r="H96" s="5"/>
      <c r="I96" s="5"/>
      <c r="J96" s="5">
        <v>10388.69</v>
      </c>
      <c r="K96" s="5">
        <v>9767.31</v>
      </c>
      <c r="L96" s="5">
        <v>14844</v>
      </c>
      <c r="M96" s="79">
        <v>20156</v>
      </c>
    </row>
    <row r="97" spans="1:17" ht="48" x14ac:dyDescent="0.25">
      <c r="A97" s="78" t="s">
        <v>124</v>
      </c>
      <c r="B97" s="4" t="s">
        <v>127</v>
      </c>
      <c r="C97" s="4" t="s">
        <v>131</v>
      </c>
      <c r="D97" s="5">
        <v>23927</v>
      </c>
      <c r="E97" s="5"/>
      <c r="F97" s="72"/>
      <c r="G97" s="5">
        <v>4087</v>
      </c>
      <c r="H97" s="5"/>
      <c r="I97" s="5"/>
      <c r="J97" s="5">
        <v>2288.4</v>
      </c>
      <c r="K97" s="5"/>
      <c r="L97" s="5"/>
      <c r="M97" s="79">
        <v>23927</v>
      </c>
    </row>
    <row r="98" spans="1:17" ht="48" x14ac:dyDescent="0.25">
      <c r="A98" s="78" t="s">
        <v>124</v>
      </c>
      <c r="B98" s="4" t="s">
        <v>127</v>
      </c>
      <c r="C98" s="4" t="s">
        <v>132</v>
      </c>
      <c r="D98" s="5">
        <v>27152</v>
      </c>
      <c r="E98" s="5"/>
      <c r="F98" s="5"/>
      <c r="G98" s="5">
        <v>6480.19</v>
      </c>
      <c r="H98" s="5"/>
      <c r="I98" s="5"/>
      <c r="J98" s="5">
        <v>5043.7</v>
      </c>
      <c r="K98" s="5"/>
      <c r="L98" s="5"/>
      <c r="M98" s="103">
        <v>57152</v>
      </c>
    </row>
    <row r="99" spans="1:17" ht="48" x14ac:dyDescent="0.25">
      <c r="A99" s="78" t="s">
        <v>124</v>
      </c>
      <c r="B99" s="4" t="s">
        <v>127</v>
      </c>
      <c r="C99" s="4" t="s">
        <v>133</v>
      </c>
      <c r="D99" s="5">
        <v>43705</v>
      </c>
      <c r="E99" s="5"/>
      <c r="F99" s="5"/>
      <c r="G99" s="5">
        <v>31365</v>
      </c>
      <c r="H99" s="5"/>
      <c r="I99" s="5"/>
      <c r="J99" s="5">
        <v>28130.39</v>
      </c>
      <c r="K99" s="5">
        <v>3234.61</v>
      </c>
      <c r="L99" s="5">
        <v>12340</v>
      </c>
      <c r="M99" s="79">
        <v>31365</v>
      </c>
      <c r="Q99" s="2"/>
    </row>
    <row r="100" spans="1:17" ht="48" x14ac:dyDescent="0.25">
      <c r="A100" s="78" t="s">
        <v>124</v>
      </c>
      <c r="B100" s="4" t="s">
        <v>127</v>
      </c>
      <c r="C100" s="4" t="s">
        <v>134</v>
      </c>
      <c r="D100" s="5">
        <v>72000</v>
      </c>
      <c r="E100" s="5"/>
      <c r="F100" s="5"/>
      <c r="G100" s="5">
        <v>38901</v>
      </c>
      <c r="H100" s="5"/>
      <c r="I100" s="5"/>
      <c r="J100" s="5">
        <v>29436.59</v>
      </c>
      <c r="K100" s="5">
        <v>9464.61</v>
      </c>
      <c r="L100" s="5">
        <v>33099</v>
      </c>
      <c r="M100" s="79">
        <v>38901</v>
      </c>
    </row>
    <row r="101" spans="1:17" ht="48" x14ac:dyDescent="0.25">
      <c r="A101" s="78" t="s">
        <v>124</v>
      </c>
      <c r="B101" s="4" t="s">
        <v>127</v>
      </c>
      <c r="C101" s="4" t="s">
        <v>135</v>
      </c>
      <c r="D101" s="5">
        <v>9740</v>
      </c>
      <c r="E101" s="5"/>
      <c r="F101" s="5"/>
      <c r="G101" s="5">
        <v>7813.6</v>
      </c>
      <c r="H101" s="5"/>
      <c r="I101" s="5"/>
      <c r="J101" s="5">
        <v>6175.04</v>
      </c>
      <c r="K101" s="5"/>
      <c r="L101" s="5"/>
      <c r="M101" s="79">
        <v>9740</v>
      </c>
    </row>
    <row r="102" spans="1:17" ht="48" x14ac:dyDescent="0.25">
      <c r="A102" s="78" t="s">
        <v>124</v>
      </c>
      <c r="B102" s="4" t="s">
        <v>50</v>
      </c>
      <c r="C102" s="11" t="s">
        <v>136</v>
      </c>
      <c r="D102" s="5">
        <v>30644</v>
      </c>
      <c r="E102" s="5"/>
      <c r="F102" s="5"/>
      <c r="G102" s="5">
        <v>24515.200000000001</v>
      </c>
      <c r="H102" s="5"/>
      <c r="I102" s="5"/>
      <c r="J102" s="5">
        <v>22493.439999999999</v>
      </c>
      <c r="K102" s="5"/>
      <c r="L102" s="5"/>
      <c r="M102" s="79">
        <v>24515.200000000001</v>
      </c>
    </row>
    <row r="103" spans="1:17" ht="48" x14ac:dyDescent="0.25">
      <c r="A103" s="78" t="s">
        <v>124</v>
      </c>
      <c r="B103" s="4" t="s">
        <v>50</v>
      </c>
      <c r="C103" s="11" t="s">
        <v>137</v>
      </c>
      <c r="D103" s="5">
        <v>33283</v>
      </c>
      <c r="E103" s="5"/>
      <c r="F103" s="5"/>
      <c r="G103" s="5">
        <v>6656.6</v>
      </c>
      <c r="H103" s="5"/>
      <c r="I103" s="5"/>
      <c r="J103" s="5">
        <v>5409.55</v>
      </c>
      <c r="K103" s="5"/>
      <c r="L103" s="5"/>
      <c r="M103" s="79">
        <v>6656.6</v>
      </c>
    </row>
    <row r="104" spans="1:17" ht="48" x14ac:dyDescent="0.25">
      <c r="A104" s="78" t="s">
        <v>124</v>
      </c>
      <c r="B104" s="4" t="s">
        <v>50</v>
      </c>
      <c r="C104" s="4" t="s">
        <v>138</v>
      </c>
      <c r="D104" s="5">
        <v>54035</v>
      </c>
      <c r="E104" s="5"/>
      <c r="F104" s="5"/>
      <c r="G104" s="5">
        <v>10807.2</v>
      </c>
      <c r="H104" s="5"/>
      <c r="I104" s="5"/>
      <c r="J104" s="5"/>
      <c r="K104" s="5"/>
      <c r="L104" s="5"/>
      <c r="M104" s="79">
        <v>10807.2</v>
      </c>
    </row>
    <row r="105" spans="1:17" ht="48" x14ac:dyDescent="0.25">
      <c r="A105" s="78" t="s">
        <v>124</v>
      </c>
      <c r="B105" s="47" t="s">
        <v>0</v>
      </c>
      <c r="C105" s="16" t="s">
        <v>139</v>
      </c>
      <c r="D105" s="17"/>
      <c r="E105" s="17"/>
      <c r="F105" s="17"/>
      <c r="G105" s="17">
        <v>37680</v>
      </c>
      <c r="H105" s="17"/>
      <c r="I105" s="17"/>
      <c r="J105" s="17"/>
      <c r="K105" s="17"/>
      <c r="L105" s="17"/>
      <c r="M105" s="81">
        <v>74488</v>
      </c>
    </row>
    <row r="106" spans="1:17" ht="48" x14ac:dyDescent="0.25">
      <c r="A106" s="78" t="s">
        <v>124</v>
      </c>
      <c r="B106" s="47" t="s">
        <v>0</v>
      </c>
      <c r="C106" s="47" t="s">
        <v>140</v>
      </c>
      <c r="D106" s="17"/>
      <c r="E106" s="17"/>
      <c r="F106" s="17"/>
      <c r="G106" s="17">
        <v>12000</v>
      </c>
      <c r="H106" s="17"/>
      <c r="I106" s="17"/>
      <c r="J106" s="17"/>
      <c r="K106" s="17"/>
      <c r="L106" s="17"/>
      <c r="M106" s="81">
        <v>59863.03</v>
      </c>
    </row>
    <row r="107" spans="1:17" ht="48" x14ac:dyDescent="0.25">
      <c r="A107" s="78" t="s">
        <v>124</v>
      </c>
      <c r="B107" s="16" t="s">
        <v>0</v>
      </c>
      <c r="C107" s="47" t="s">
        <v>53</v>
      </c>
      <c r="D107" s="17"/>
      <c r="E107" s="17"/>
      <c r="F107" s="17"/>
      <c r="G107" s="17">
        <v>0</v>
      </c>
      <c r="H107" s="17"/>
      <c r="I107" s="17"/>
      <c r="J107" s="17">
        <v>6146.7</v>
      </c>
      <c r="K107" s="17"/>
      <c r="L107" s="17">
        <v>2972.6</v>
      </c>
      <c r="M107" s="81">
        <v>12270.4</v>
      </c>
    </row>
    <row r="108" spans="1:17" ht="31.5" customHeight="1" x14ac:dyDescent="0.25">
      <c r="A108" s="124" t="s">
        <v>62</v>
      </c>
      <c r="B108" s="125"/>
      <c r="C108" s="125"/>
      <c r="D108" s="15">
        <f>SUM(D109:D115)</f>
        <v>10211532.120000001</v>
      </c>
      <c r="E108" s="15">
        <f>SUM(E109:E115)</f>
        <v>0</v>
      </c>
      <c r="F108" s="15">
        <f t="shared" ref="F108:M108" si="12">SUM(F109:F115)</f>
        <v>6049.97</v>
      </c>
      <c r="G108" s="15">
        <f t="shared" si="12"/>
        <v>294445.57999999996</v>
      </c>
      <c r="H108" s="15">
        <f t="shared" si="12"/>
        <v>0</v>
      </c>
      <c r="I108" s="15">
        <f t="shared" si="12"/>
        <v>18197.55</v>
      </c>
      <c r="J108" s="15">
        <f t="shared" si="12"/>
        <v>272438.12999999995</v>
      </c>
      <c r="K108" s="15">
        <f t="shared" si="12"/>
        <v>0</v>
      </c>
      <c r="L108" s="15">
        <f t="shared" si="12"/>
        <v>130542.87</v>
      </c>
      <c r="M108" s="83">
        <f t="shared" si="12"/>
        <v>444578.68</v>
      </c>
    </row>
    <row r="109" spans="1:17" ht="61.5" customHeight="1" x14ac:dyDescent="0.25">
      <c r="A109" s="78" t="s">
        <v>141</v>
      </c>
      <c r="B109" s="4" t="s">
        <v>142</v>
      </c>
      <c r="C109" s="4" t="s">
        <v>143</v>
      </c>
      <c r="D109" s="5">
        <v>530740.01</v>
      </c>
      <c r="E109" s="5"/>
      <c r="F109" s="6">
        <v>6049.97</v>
      </c>
      <c r="G109" s="6"/>
      <c r="H109" s="6"/>
      <c r="I109" s="6">
        <v>18197.55</v>
      </c>
      <c r="J109" s="6"/>
      <c r="K109" s="12"/>
      <c r="L109" s="12"/>
      <c r="M109" s="79">
        <v>6049.97</v>
      </c>
    </row>
    <row r="110" spans="1:17" ht="51.75" customHeight="1" x14ac:dyDescent="0.25">
      <c r="A110" s="78"/>
      <c r="B110" s="4" t="s">
        <v>144</v>
      </c>
      <c r="C110" s="4" t="s">
        <v>16</v>
      </c>
      <c r="D110" s="5">
        <v>220141.57</v>
      </c>
      <c r="E110" s="5"/>
      <c r="F110" s="5"/>
      <c r="G110" s="6">
        <v>62578.35</v>
      </c>
      <c r="H110" s="6"/>
      <c r="I110" s="5"/>
      <c r="J110" s="6">
        <v>62578.35</v>
      </c>
      <c r="K110" s="7"/>
      <c r="L110" s="7">
        <v>103350.83</v>
      </c>
      <c r="M110" s="79">
        <v>130223.77</v>
      </c>
    </row>
    <row r="111" spans="1:17" ht="69" customHeight="1" x14ac:dyDescent="0.25">
      <c r="A111" s="78" t="s">
        <v>145</v>
      </c>
      <c r="B111" s="8" t="s">
        <v>146</v>
      </c>
      <c r="C111" s="4" t="s">
        <v>147</v>
      </c>
      <c r="D111" s="25">
        <v>8439161.75</v>
      </c>
      <c r="E111" s="25"/>
      <c r="F111" s="5"/>
      <c r="G111" s="6">
        <v>34313.32</v>
      </c>
      <c r="H111" s="6"/>
      <c r="I111" s="5"/>
      <c r="J111" s="6">
        <v>6049.97</v>
      </c>
      <c r="K111" s="7"/>
      <c r="L111" s="7"/>
      <c r="M111" s="79">
        <v>34313.32</v>
      </c>
    </row>
    <row r="112" spans="1:17" ht="88.5" customHeight="1" x14ac:dyDescent="0.25">
      <c r="A112" s="78"/>
      <c r="B112" s="8" t="s">
        <v>148</v>
      </c>
      <c r="C112" s="4" t="s">
        <v>149</v>
      </c>
      <c r="D112" s="25">
        <v>480166.73</v>
      </c>
      <c r="E112" s="25"/>
      <c r="F112" s="5"/>
      <c r="G112" s="6">
        <v>103564</v>
      </c>
      <c r="H112" s="6"/>
      <c r="I112" s="5"/>
      <c r="J112" s="6">
        <v>109819.9</v>
      </c>
      <c r="K112" s="7"/>
      <c r="L112" s="7">
        <v>27192.04</v>
      </c>
      <c r="M112" s="79">
        <v>163618.07999999999</v>
      </c>
    </row>
    <row r="113" spans="1:13" ht="48" customHeight="1" x14ac:dyDescent="0.25">
      <c r="A113" s="78"/>
      <c r="B113" s="8" t="s">
        <v>148</v>
      </c>
      <c r="C113" s="4" t="s">
        <v>150</v>
      </c>
      <c r="D113" s="25">
        <v>188724.79</v>
      </c>
      <c r="E113" s="25"/>
      <c r="F113" s="5"/>
      <c r="G113" s="6"/>
      <c r="H113" s="6"/>
      <c r="I113" s="5"/>
      <c r="J113" s="6"/>
      <c r="K113" s="7"/>
      <c r="L113" s="7"/>
      <c r="M113" s="79"/>
    </row>
    <row r="114" spans="1:13" ht="39.75" customHeight="1" x14ac:dyDescent="0.25">
      <c r="A114" s="78"/>
      <c r="B114" s="8" t="s">
        <v>148</v>
      </c>
      <c r="C114" s="4" t="s">
        <v>151</v>
      </c>
      <c r="D114" s="25">
        <v>14996.05</v>
      </c>
      <c r="E114" s="25"/>
      <c r="F114" s="5"/>
      <c r="G114" s="6">
        <v>14996.05</v>
      </c>
      <c r="H114" s="6"/>
      <c r="I114" s="5"/>
      <c r="J114" s="6">
        <v>14996.05</v>
      </c>
      <c r="K114" s="7"/>
      <c r="L114" s="7"/>
      <c r="M114" s="79">
        <v>14996.05</v>
      </c>
    </row>
    <row r="115" spans="1:13" ht="48" customHeight="1" x14ac:dyDescent="0.25">
      <c r="A115" s="78" t="s">
        <v>152</v>
      </c>
      <c r="B115" s="4" t="s">
        <v>153</v>
      </c>
      <c r="C115" s="4" t="s">
        <v>154</v>
      </c>
      <c r="D115" s="5">
        <v>337601.22</v>
      </c>
      <c r="E115" s="5"/>
      <c r="F115" s="5"/>
      <c r="G115" s="6">
        <v>78993.86</v>
      </c>
      <c r="H115" s="6"/>
      <c r="I115" s="5"/>
      <c r="J115" s="6">
        <v>78993.86</v>
      </c>
      <c r="K115" s="5"/>
      <c r="L115" s="5"/>
      <c r="M115" s="79">
        <v>95377.49</v>
      </c>
    </row>
    <row r="116" spans="1:13" ht="34.5" customHeight="1" x14ac:dyDescent="0.25">
      <c r="A116" s="124" t="s">
        <v>63</v>
      </c>
      <c r="B116" s="125"/>
      <c r="C116" s="125"/>
      <c r="D116" s="15">
        <f>D117+D118+D119+D120</f>
        <v>2516965</v>
      </c>
      <c r="E116" s="15">
        <f>E117+E118+E119+E120</f>
        <v>0</v>
      </c>
      <c r="F116" s="15">
        <f t="shared" ref="F116:M116" si="13">F117+F118+F119+F120</f>
        <v>378734.36</v>
      </c>
      <c r="G116" s="15">
        <f t="shared" si="13"/>
        <v>182001.8</v>
      </c>
      <c r="H116" s="15">
        <f t="shared" si="13"/>
        <v>6438.53</v>
      </c>
      <c r="I116" s="15">
        <f t="shared" si="13"/>
        <v>332931</v>
      </c>
      <c r="J116" s="15">
        <f t="shared" si="13"/>
        <v>49802.44</v>
      </c>
      <c r="K116" s="15">
        <f t="shared" si="13"/>
        <v>378734.36</v>
      </c>
      <c r="L116" s="15">
        <f t="shared" si="13"/>
        <v>7056.35</v>
      </c>
      <c r="M116" s="83">
        <f t="shared" si="13"/>
        <v>560736.16</v>
      </c>
    </row>
    <row r="117" spans="1:13" x14ac:dyDescent="0.25">
      <c r="A117" s="78"/>
      <c r="B117" s="4" t="s">
        <v>69</v>
      </c>
      <c r="C117" s="4" t="s">
        <v>155</v>
      </c>
      <c r="D117" s="5">
        <v>1596954</v>
      </c>
      <c r="E117" s="5"/>
      <c r="F117" s="6">
        <v>378734.36</v>
      </c>
      <c r="G117" s="6"/>
      <c r="H117" s="6"/>
      <c r="I117" s="6">
        <v>332931</v>
      </c>
      <c r="J117" s="6"/>
      <c r="K117" s="5">
        <v>378734.36</v>
      </c>
      <c r="L117" s="5"/>
      <c r="M117" s="79">
        <v>378734.36</v>
      </c>
    </row>
    <row r="118" spans="1:13" x14ac:dyDescent="0.25">
      <c r="A118" s="78"/>
      <c r="B118" s="4" t="s">
        <v>19</v>
      </c>
      <c r="C118" s="4" t="s">
        <v>156</v>
      </c>
      <c r="D118" s="5">
        <v>575631</v>
      </c>
      <c r="E118" s="5"/>
      <c r="F118" s="5"/>
      <c r="G118" s="6">
        <v>143907.75</v>
      </c>
      <c r="H118" s="6"/>
      <c r="I118" s="5"/>
      <c r="J118" s="6">
        <v>43892.41</v>
      </c>
      <c r="K118" s="6"/>
      <c r="L118" s="5"/>
      <c r="M118" s="79">
        <v>143907.75</v>
      </c>
    </row>
    <row r="119" spans="1:13" ht="36.75" x14ac:dyDescent="0.25">
      <c r="A119" s="104" t="s">
        <v>210</v>
      </c>
      <c r="B119" s="53" t="s">
        <v>194</v>
      </c>
      <c r="C119" s="73" t="s">
        <v>155</v>
      </c>
      <c r="D119" s="24">
        <v>76000</v>
      </c>
      <c r="E119" s="24"/>
      <c r="F119" s="24"/>
      <c r="G119" s="52">
        <v>5910.03</v>
      </c>
      <c r="H119" s="52"/>
      <c r="I119" s="24"/>
      <c r="J119" s="24">
        <v>5910.03</v>
      </c>
      <c r="K119" s="24"/>
      <c r="L119" s="24"/>
      <c r="M119" s="100">
        <v>5910.03</v>
      </c>
    </row>
    <row r="120" spans="1:13" ht="35.25" customHeight="1" x14ac:dyDescent="0.25">
      <c r="A120" s="104" t="s">
        <v>210</v>
      </c>
      <c r="B120" s="53" t="s">
        <v>194</v>
      </c>
      <c r="C120" s="73" t="s">
        <v>211</v>
      </c>
      <c r="D120" s="24">
        <v>268380</v>
      </c>
      <c r="E120" s="24"/>
      <c r="F120" s="24"/>
      <c r="G120" s="52">
        <v>32184.02</v>
      </c>
      <c r="H120" s="52">
        <v>6438.53</v>
      </c>
      <c r="I120" s="24"/>
      <c r="J120" s="24"/>
      <c r="K120" s="24"/>
      <c r="L120" s="24">
        <v>7056.35</v>
      </c>
      <c r="M120" s="100">
        <v>32184.02</v>
      </c>
    </row>
    <row r="121" spans="1:13" x14ac:dyDescent="0.25">
      <c r="A121" s="131" t="s">
        <v>64</v>
      </c>
      <c r="B121" s="132"/>
      <c r="C121" s="132"/>
      <c r="D121" s="15">
        <f t="shared" ref="D121:M121" si="14">D122+D164</f>
        <v>9954.5</v>
      </c>
      <c r="E121" s="15">
        <f t="shared" si="14"/>
        <v>0</v>
      </c>
      <c r="F121" s="15">
        <f t="shared" si="14"/>
        <v>0</v>
      </c>
      <c r="G121" s="15">
        <f t="shared" si="14"/>
        <v>0</v>
      </c>
      <c r="H121" s="15">
        <f t="shared" si="14"/>
        <v>0</v>
      </c>
      <c r="I121" s="15">
        <f t="shared" si="14"/>
        <v>0</v>
      </c>
      <c r="J121" s="15">
        <f t="shared" si="14"/>
        <v>9745</v>
      </c>
      <c r="K121" s="15">
        <f t="shared" si="14"/>
        <v>0</v>
      </c>
      <c r="L121" s="15">
        <f t="shared" si="14"/>
        <v>9745</v>
      </c>
      <c r="M121" s="83">
        <f t="shared" si="14"/>
        <v>0</v>
      </c>
    </row>
    <row r="122" spans="1:13" ht="120" x14ac:dyDescent="0.25">
      <c r="A122" s="105" t="s">
        <v>157</v>
      </c>
      <c r="B122" s="8" t="s">
        <v>158</v>
      </c>
      <c r="C122" s="8" t="s">
        <v>159</v>
      </c>
      <c r="D122" s="6">
        <v>9954.5</v>
      </c>
      <c r="E122" s="6"/>
      <c r="F122" s="6"/>
      <c r="G122" s="6"/>
      <c r="H122" s="6"/>
      <c r="I122" s="6"/>
      <c r="J122" s="6">
        <v>9745</v>
      </c>
      <c r="K122" s="10"/>
      <c r="L122" s="14">
        <v>9745</v>
      </c>
      <c r="M122" s="96">
        <v>0</v>
      </c>
    </row>
    <row r="123" spans="1:13" x14ac:dyDescent="0.25">
      <c r="A123" s="131" t="s">
        <v>55</v>
      </c>
      <c r="B123" s="132"/>
      <c r="C123" s="132"/>
      <c r="D123" s="15">
        <f>SUM(D124:D158)</f>
        <v>1140090.1399999999</v>
      </c>
      <c r="E123" s="15">
        <f>SUM(E124:E158)</f>
        <v>0</v>
      </c>
      <c r="F123" s="15">
        <f t="shared" ref="F123:M123" si="15">SUM(F124:F158)</f>
        <v>0</v>
      </c>
      <c r="G123" s="15">
        <f t="shared" si="15"/>
        <v>290981.96999999997</v>
      </c>
      <c r="H123" s="15">
        <f t="shared" si="15"/>
        <v>0</v>
      </c>
      <c r="I123" s="15">
        <f t="shared" si="15"/>
        <v>0</v>
      </c>
      <c r="J123" s="15">
        <f t="shared" si="15"/>
        <v>410053.04999999993</v>
      </c>
      <c r="K123" s="15">
        <f t="shared" si="15"/>
        <v>0</v>
      </c>
      <c r="L123" s="15">
        <f t="shared" si="15"/>
        <v>25566.6</v>
      </c>
      <c r="M123" s="83">
        <f t="shared" si="15"/>
        <v>911013.67</v>
      </c>
    </row>
    <row r="124" spans="1:13" ht="36" x14ac:dyDescent="0.25">
      <c r="A124" s="106" t="s">
        <v>55</v>
      </c>
      <c r="B124" s="16" t="s">
        <v>31</v>
      </c>
      <c r="C124" s="16" t="s">
        <v>160</v>
      </c>
      <c r="D124" s="17">
        <v>5801</v>
      </c>
      <c r="E124" s="17"/>
      <c r="F124" s="17"/>
      <c r="G124" s="18">
        <v>5801</v>
      </c>
      <c r="H124" s="18"/>
      <c r="I124" s="17"/>
      <c r="J124" s="18">
        <v>5801</v>
      </c>
      <c r="K124" s="19"/>
      <c r="L124" s="17"/>
      <c r="M124" s="81">
        <v>5801</v>
      </c>
    </row>
    <row r="125" spans="1:13" ht="36" x14ac:dyDescent="0.25">
      <c r="A125" s="106" t="s">
        <v>55</v>
      </c>
      <c r="B125" s="16" t="s">
        <v>161</v>
      </c>
      <c r="C125" s="16" t="s">
        <v>162</v>
      </c>
      <c r="D125" s="17">
        <v>34358</v>
      </c>
      <c r="E125" s="17"/>
      <c r="F125" s="17"/>
      <c r="G125" s="18">
        <v>10307.4</v>
      </c>
      <c r="H125" s="18"/>
      <c r="I125" s="17"/>
      <c r="J125" s="18">
        <v>2697</v>
      </c>
      <c r="K125" s="19"/>
      <c r="L125" s="17">
        <v>24050.6</v>
      </c>
      <c r="M125" s="81">
        <v>10307.4</v>
      </c>
    </row>
    <row r="126" spans="1:13" ht="48" x14ac:dyDescent="0.25">
      <c r="A126" s="107" t="s">
        <v>55</v>
      </c>
      <c r="B126" s="26" t="s">
        <v>56</v>
      </c>
      <c r="C126" s="26" t="s">
        <v>57</v>
      </c>
      <c r="D126" s="27">
        <v>7580</v>
      </c>
      <c r="E126" s="27"/>
      <c r="F126" s="27"/>
      <c r="G126" s="28"/>
      <c r="H126" s="28"/>
      <c r="I126" s="27"/>
      <c r="J126" s="28">
        <v>3250</v>
      </c>
      <c r="K126" s="27"/>
      <c r="L126" s="27">
        <v>1516</v>
      </c>
      <c r="M126" s="108">
        <v>6064</v>
      </c>
    </row>
    <row r="127" spans="1:13" ht="108" x14ac:dyDescent="0.25">
      <c r="A127" s="109" t="s">
        <v>193</v>
      </c>
      <c r="B127" s="48" t="s">
        <v>164</v>
      </c>
      <c r="C127" s="4" t="s">
        <v>59</v>
      </c>
      <c r="D127" s="17">
        <v>29070</v>
      </c>
      <c r="E127" s="17"/>
      <c r="F127" s="17"/>
      <c r="G127" s="17">
        <v>5814</v>
      </c>
      <c r="H127" s="17"/>
      <c r="I127" s="17"/>
      <c r="J127" s="17">
        <v>12285.64</v>
      </c>
      <c r="K127" s="17"/>
      <c r="L127" s="17"/>
      <c r="M127" s="81">
        <v>29070</v>
      </c>
    </row>
    <row r="128" spans="1:13" ht="22.5" x14ac:dyDescent="0.25">
      <c r="A128" s="109" t="s">
        <v>163</v>
      </c>
      <c r="B128" s="48" t="s">
        <v>164</v>
      </c>
      <c r="C128" s="48" t="s">
        <v>52</v>
      </c>
      <c r="D128" s="5">
        <v>43964</v>
      </c>
      <c r="E128" s="5"/>
      <c r="F128" s="5"/>
      <c r="G128" s="5">
        <v>35171.199999999997</v>
      </c>
      <c r="H128" s="5"/>
      <c r="I128" s="5"/>
      <c r="J128" s="5">
        <v>22733.89</v>
      </c>
      <c r="K128" s="5"/>
      <c r="L128" s="5"/>
      <c r="M128" s="79">
        <v>35171.199999999997</v>
      </c>
    </row>
    <row r="129" spans="1:13" ht="48" x14ac:dyDescent="0.25">
      <c r="A129" s="110" t="s">
        <v>60</v>
      </c>
      <c r="B129" s="16" t="s">
        <v>165</v>
      </c>
      <c r="C129" s="16" t="s">
        <v>166</v>
      </c>
      <c r="D129" s="17">
        <v>65981</v>
      </c>
      <c r="E129" s="17"/>
      <c r="F129" s="17"/>
      <c r="G129" s="17">
        <v>54986.8</v>
      </c>
      <c r="H129" s="17"/>
      <c r="I129" s="17"/>
      <c r="J129" s="17">
        <v>24110.71</v>
      </c>
      <c r="K129" s="17"/>
      <c r="L129" s="17"/>
      <c r="M129" s="81">
        <v>52784.800000000003</v>
      </c>
    </row>
    <row r="130" spans="1:13" ht="48" x14ac:dyDescent="0.25">
      <c r="A130" s="111" t="s">
        <v>60</v>
      </c>
      <c r="B130" s="21" t="s">
        <v>165</v>
      </c>
      <c r="C130" s="4" t="s">
        <v>167</v>
      </c>
      <c r="D130" s="5">
        <v>64676</v>
      </c>
      <c r="E130" s="5"/>
      <c r="F130" s="5"/>
      <c r="G130" s="5">
        <v>12935.2</v>
      </c>
      <c r="H130" s="5"/>
      <c r="I130" s="5"/>
      <c r="J130" s="5">
        <v>57588.9</v>
      </c>
      <c r="K130" s="5"/>
      <c r="L130" s="5"/>
      <c r="M130" s="79">
        <v>64676</v>
      </c>
    </row>
    <row r="131" spans="1:13" ht="60" x14ac:dyDescent="0.25">
      <c r="A131" s="78" t="s">
        <v>60</v>
      </c>
      <c r="B131" s="16" t="s">
        <v>168</v>
      </c>
      <c r="C131" s="16" t="s">
        <v>169</v>
      </c>
      <c r="D131" s="17">
        <v>52809</v>
      </c>
      <c r="E131" s="17"/>
      <c r="F131" s="17"/>
      <c r="G131" s="17">
        <v>42247.199999999997</v>
      </c>
      <c r="H131" s="17"/>
      <c r="I131" s="17"/>
      <c r="J131" s="17">
        <v>4947.53</v>
      </c>
      <c r="K131" s="17"/>
      <c r="L131" s="5"/>
      <c r="M131" s="79"/>
    </row>
    <row r="132" spans="1:13" ht="60" x14ac:dyDescent="0.25">
      <c r="A132" s="78"/>
      <c r="B132" s="16" t="s">
        <v>168</v>
      </c>
      <c r="C132" s="75" t="s">
        <v>170</v>
      </c>
      <c r="D132" s="5">
        <v>19305.79</v>
      </c>
      <c r="E132" s="5"/>
      <c r="F132" s="5"/>
      <c r="G132" s="5">
        <v>3742.6</v>
      </c>
      <c r="H132" s="5"/>
      <c r="I132" s="5"/>
      <c r="J132" s="5">
        <v>4335.3900000000003</v>
      </c>
      <c r="K132" s="5"/>
      <c r="L132" s="5"/>
      <c r="M132" s="79"/>
    </row>
    <row r="133" spans="1:13" ht="60" x14ac:dyDescent="0.25">
      <c r="A133" s="78" t="s">
        <v>60</v>
      </c>
      <c r="B133" s="16" t="s">
        <v>168</v>
      </c>
      <c r="C133" s="4" t="s">
        <v>171</v>
      </c>
      <c r="D133" s="5">
        <v>68853</v>
      </c>
      <c r="E133" s="5"/>
      <c r="F133" s="5"/>
      <c r="G133" s="5">
        <v>11920.5</v>
      </c>
      <c r="H133" s="5"/>
      <c r="I133" s="5"/>
      <c r="J133" s="5">
        <v>59824.83</v>
      </c>
      <c r="K133" s="5"/>
      <c r="L133" s="5"/>
      <c r="M133" s="79"/>
    </row>
    <row r="134" spans="1:13" ht="75" customHeight="1" x14ac:dyDescent="0.25">
      <c r="A134" s="110" t="s">
        <v>61</v>
      </c>
      <c r="B134" s="4" t="s">
        <v>172</v>
      </c>
      <c r="C134" s="16" t="s">
        <v>173</v>
      </c>
      <c r="D134" s="17">
        <v>33754</v>
      </c>
      <c r="E134" s="17"/>
      <c r="F134" s="17"/>
      <c r="G134" s="17">
        <v>27003.200000000001</v>
      </c>
      <c r="H134" s="17"/>
      <c r="I134" s="17"/>
      <c r="J134" s="17">
        <v>15444.02</v>
      </c>
      <c r="K134" s="17"/>
      <c r="L134" s="17"/>
      <c r="M134" s="81">
        <v>27003.200000000001</v>
      </c>
    </row>
    <row r="135" spans="1:13" ht="71.25" customHeight="1" x14ac:dyDescent="0.25">
      <c r="A135" s="110" t="s">
        <v>61</v>
      </c>
      <c r="B135" s="4" t="s">
        <v>172</v>
      </c>
      <c r="C135" s="4" t="s">
        <v>174</v>
      </c>
      <c r="D135" s="5">
        <v>18006.73</v>
      </c>
      <c r="E135" s="5"/>
      <c r="F135" s="5"/>
      <c r="G135" s="5">
        <v>18000</v>
      </c>
      <c r="H135" s="5"/>
      <c r="I135" s="5"/>
      <c r="J135" s="5">
        <v>18006.73</v>
      </c>
      <c r="K135" s="5"/>
      <c r="L135" s="5"/>
      <c r="M135" s="79">
        <v>18006.73</v>
      </c>
    </row>
    <row r="136" spans="1:13" ht="78" customHeight="1" x14ac:dyDescent="0.25">
      <c r="A136" s="110" t="s">
        <v>61</v>
      </c>
      <c r="B136" s="4" t="s">
        <v>172</v>
      </c>
      <c r="C136" s="4" t="s">
        <v>175</v>
      </c>
      <c r="D136" s="5">
        <v>10345</v>
      </c>
      <c r="E136" s="5"/>
      <c r="F136" s="5"/>
      <c r="G136" s="5">
        <v>2069</v>
      </c>
      <c r="H136" s="5"/>
      <c r="I136" s="5"/>
      <c r="J136" s="5">
        <v>2000</v>
      </c>
      <c r="K136" s="5"/>
      <c r="L136" s="5"/>
      <c r="M136" s="79">
        <v>10345</v>
      </c>
    </row>
    <row r="137" spans="1:13" ht="72" x14ac:dyDescent="0.25">
      <c r="A137" s="110" t="s">
        <v>61</v>
      </c>
      <c r="B137" s="4" t="s">
        <v>172</v>
      </c>
      <c r="C137" s="4" t="s">
        <v>176</v>
      </c>
      <c r="D137" s="5">
        <v>12000</v>
      </c>
      <c r="E137" s="5"/>
      <c r="F137" s="5"/>
      <c r="G137" s="5">
        <v>2400</v>
      </c>
      <c r="H137" s="5"/>
      <c r="I137" s="5"/>
      <c r="J137" s="5">
        <v>0</v>
      </c>
      <c r="K137" s="5"/>
      <c r="L137" s="5"/>
      <c r="M137" s="79">
        <v>12000</v>
      </c>
    </row>
    <row r="138" spans="1:13" ht="72" x14ac:dyDescent="0.25">
      <c r="A138" s="110" t="s">
        <v>61</v>
      </c>
      <c r="B138" s="4" t="s">
        <v>172</v>
      </c>
      <c r="C138" s="4" t="s">
        <v>177</v>
      </c>
      <c r="D138" s="5">
        <v>28079</v>
      </c>
      <c r="E138" s="5"/>
      <c r="F138" s="5"/>
      <c r="G138" s="5">
        <v>5615.8</v>
      </c>
      <c r="H138" s="5"/>
      <c r="I138" s="5"/>
      <c r="J138" s="5">
        <v>23402.7</v>
      </c>
      <c r="K138" s="5"/>
      <c r="L138" s="5"/>
      <c r="M138" s="79">
        <v>28079</v>
      </c>
    </row>
    <row r="139" spans="1:13" ht="73.5" customHeight="1" x14ac:dyDescent="0.25">
      <c r="A139" s="110" t="s">
        <v>61</v>
      </c>
      <c r="B139" s="4" t="s">
        <v>172</v>
      </c>
      <c r="C139" s="4" t="s">
        <v>178</v>
      </c>
      <c r="D139" s="5">
        <v>40000</v>
      </c>
      <c r="E139" s="5"/>
      <c r="F139" s="5"/>
      <c r="G139" s="5">
        <v>14732</v>
      </c>
      <c r="H139" s="5"/>
      <c r="I139" s="5"/>
      <c r="J139" s="5">
        <v>1400</v>
      </c>
      <c r="K139" s="5"/>
      <c r="L139" s="5"/>
      <c r="M139" s="79">
        <v>14732</v>
      </c>
    </row>
    <row r="140" spans="1:13" ht="72.75" customHeight="1" x14ac:dyDescent="0.25">
      <c r="A140" s="110" t="s">
        <v>61</v>
      </c>
      <c r="B140" s="4" t="s">
        <v>172</v>
      </c>
      <c r="C140" s="11" t="s">
        <v>179</v>
      </c>
      <c r="D140" s="5">
        <v>28308.35</v>
      </c>
      <c r="E140" s="5"/>
      <c r="F140" s="5"/>
      <c r="G140" s="5"/>
      <c r="H140" s="5"/>
      <c r="I140" s="5"/>
      <c r="J140" s="5">
        <v>5993.97</v>
      </c>
      <c r="K140" s="5"/>
      <c r="L140" s="5"/>
      <c r="M140" s="79">
        <v>28308.35</v>
      </c>
    </row>
    <row r="141" spans="1:13" ht="72" x14ac:dyDescent="0.25">
      <c r="A141" s="110" t="s">
        <v>61</v>
      </c>
      <c r="B141" s="4" t="s">
        <v>172</v>
      </c>
      <c r="C141" s="11" t="s">
        <v>180</v>
      </c>
      <c r="D141" s="5">
        <v>28946.58</v>
      </c>
      <c r="E141" s="5"/>
      <c r="F141" s="5"/>
      <c r="G141" s="5"/>
      <c r="H141" s="5"/>
      <c r="I141" s="5"/>
      <c r="J141" s="5">
        <v>2188.5100000000002</v>
      </c>
      <c r="K141" s="5"/>
      <c r="L141" s="5"/>
      <c r="M141" s="79">
        <v>28946.58</v>
      </c>
    </row>
    <row r="142" spans="1:13" ht="77.25" customHeight="1" x14ac:dyDescent="0.25">
      <c r="A142" s="110" t="s">
        <v>61</v>
      </c>
      <c r="B142" s="4" t="s">
        <v>172</v>
      </c>
      <c r="C142" s="11" t="s">
        <v>181</v>
      </c>
      <c r="D142" s="5">
        <v>30253.35</v>
      </c>
      <c r="E142" s="5"/>
      <c r="F142" s="5"/>
      <c r="G142" s="5"/>
      <c r="H142" s="5"/>
      <c r="I142" s="5"/>
      <c r="J142" s="5">
        <v>3837.5</v>
      </c>
      <c r="K142" s="5"/>
      <c r="L142" s="5"/>
      <c r="M142" s="79">
        <v>30253.35</v>
      </c>
    </row>
    <row r="143" spans="1:13" ht="68.25" customHeight="1" x14ac:dyDescent="0.25">
      <c r="A143" s="110" t="s">
        <v>61</v>
      </c>
      <c r="B143" s="4" t="s">
        <v>172</v>
      </c>
      <c r="C143" s="11" t="s">
        <v>182</v>
      </c>
      <c r="D143" s="5">
        <v>22002.07</v>
      </c>
      <c r="E143" s="5"/>
      <c r="F143" s="5"/>
      <c r="G143" s="5"/>
      <c r="H143" s="5"/>
      <c r="I143" s="5"/>
      <c r="J143" s="5">
        <v>1783.1</v>
      </c>
      <c r="K143" s="5"/>
      <c r="L143" s="5"/>
      <c r="M143" s="79">
        <v>22002.07</v>
      </c>
    </row>
    <row r="144" spans="1:13" ht="73.5" customHeight="1" x14ac:dyDescent="0.25">
      <c r="A144" s="110" t="s">
        <v>61</v>
      </c>
      <c r="B144" s="4" t="s">
        <v>172</v>
      </c>
      <c r="C144" s="11" t="s">
        <v>183</v>
      </c>
      <c r="D144" s="5">
        <v>28542.79</v>
      </c>
      <c r="E144" s="5"/>
      <c r="F144" s="5"/>
      <c r="G144" s="5"/>
      <c r="H144" s="5"/>
      <c r="I144" s="5"/>
      <c r="J144" s="5">
        <v>6730.59</v>
      </c>
      <c r="K144" s="5"/>
      <c r="L144" s="5"/>
      <c r="M144" s="79">
        <v>28542.79</v>
      </c>
    </row>
    <row r="145" spans="1:19" ht="74.25" customHeight="1" x14ac:dyDescent="0.25">
      <c r="A145" s="110" t="s">
        <v>61</v>
      </c>
      <c r="B145" s="4" t="s">
        <v>172</v>
      </c>
      <c r="C145" s="11" t="s">
        <v>184</v>
      </c>
      <c r="D145" s="5">
        <v>20377.34</v>
      </c>
      <c r="E145" s="5"/>
      <c r="F145" s="5"/>
      <c r="G145" s="5"/>
      <c r="H145" s="5"/>
      <c r="I145" s="5"/>
      <c r="J145" s="5">
        <v>4064.67</v>
      </c>
      <c r="K145" s="5"/>
      <c r="L145" s="5"/>
      <c r="M145" s="79">
        <v>20377.34</v>
      </c>
    </row>
    <row r="146" spans="1:19" ht="72" customHeight="1" x14ac:dyDescent="0.25">
      <c r="A146" s="110" t="s">
        <v>61</v>
      </c>
      <c r="B146" s="4" t="s">
        <v>172</v>
      </c>
      <c r="C146" s="11" t="s">
        <v>185</v>
      </c>
      <c r="D146" s="5">
        <v>30593.83</v>
      </c>
      <c r="E146" s="5"/>
      <c r="F146" s="5"/>
      <c r="G146" s="5"/>
      <c r="H146" s="5"/>
      <c r="I146" s="5"/>
      <c r="J146" s="5">
        <v>6041.8</v>
      </c>
      <c r="K146" s="5"/>
      <c r="L146" s="5"/>
      <c r="M146" s="79">
        <v>30593.83</v>
      </c>
    </row>
    <row r="147" spans="1:19" ht="95.25" customHeight="1" x14ac:dyDescent="0.25">
      <c r="A147" s="111" t="s">
        <v>61</v>
      </c>
      <c r="B147" s="4" t="s">
        <v>186</v>
      </c>
      <c r="C147" s="4" t="s">
        <v>187</v>
      </c>
      <c r="D147" s="5">
        <v>497.31</v>
      </c>
      <c r="E147" s="5"/>
      <c r="F147" s="5"/>
      <c r="G147" s="5">
        <v>497.71</v>
      </c>
      <c r="H147" s="5"/>
      <c r="I147" s="5"/>
      <c r="J147" s="5">
        <v>397.31</v>
      </c>
      <c r="K147" s="5"/>
      <c r="L147" s="5"/>
      <c r="M147" s="79">
        <v>497.31</v>
      </c>
    </row>
    <row r="148" spans="1:19" ht="60" x14ac:dyDescent="0.25">
      <c r="A148" s="78" t="s">
        <v>70</v>
      </c>
      <c r="B148" s="4" t="s">
        <v>9</v>
      </c>
      <c r="C148" s="4" t="s">
        <v>40</v>
      </c>
      <c r="D148" s="5">
        <v>24000</v>
      </c>
      <c r="E148" s="5"/>
      <c r="F148" s="17"/>
      <c r="G148" s="17">
        <v>4282.76</v>
      </c>
      <c r="H148" s="17"/>
      <c r="I148" s="17"/>
      <c r="J148" s="17">
        <v>18411.849999999999</v>
      </c>
      <c r="K148" s="17"/>
      <c r="L148" s="17"/>
      <c r="M148" s="79">
        <v>23482.76</v>
      </c>
      <c r="R148" s="2"/>
    </row>
    <row r="149" spans="1:19" ht="60" x14ac:dyDescent="0.25">
      <c r="A149" s="78" t="s">
        <v>70</v>
      </c>
      <c r="B149" s="4" t="s">
        <v>9</v>
      </c>
      <c r="C149" s="4" t="s">
        <v>41</v>
      </c>
      <c r="D149" s="5">
        <v>73284</v>
      </c>
      <c r="E149" s="5"/>
      <c r="F149" s="5"/>
      <c r="G149" s="5">
        <v>14656.8</v>
      </c>
      <c r="H149" s="5"/>
      <c r="I149" s="5"/>
      <c r="J149" s="5">
        <v>69837.929999999993</v>
      </c>
      <c r="K149" s="5"/>
      <c r="L149" s="5"/>
      <c r="M149" s="79">
        <v>73284</v>
      </c>
    </row>
    <row r="150" spans="1:19" ht="60" x14ac:dyDescent="0.25">
      <c r="A150" s="78" t="s">
        <v>70</v>
      </c>
      <c r="B150" s="4" t="s">
        <v>9</v>
      </c>
      <c r="C150" s="4" t="s">
        <v>42</v>
      </c>
      <c r="D150" s="5">
        <v>30010</v>
      </c>
      <c r="E150" s="5"/>
      <c r="F150" s="5"/>
      <c r="G150" s="5">
        <v>298</v>
      </c>
      <c r="H150" s="5"/>
      <c r="I150" s="5"/>
      <c r="J150" s="5">
        <v>23476.93</v>
      </c>
      <c r="K150" s="5"/>
      <c r="L150" s="5"/>
      <c r="M150" s="79">
        <v>24306</v>
      </c>
    </row>
    <row r="151" spans="1:19" ht="60" x14ac:dyDescent="0.25">
      <c r="A151" s="78" t="s">
        <v>70</v>
      </c>
      <c r="B151" s="4" t="s">
        <v>9</v>
      </c>
      <c r="C151" s="4" t="s">
        <v>43</v>
      </c>
      <c r="D151" s="5">
        <v>19710</v>
      </c>
      <c r="E151" s="5"/>
      <c r="F151" s="5"/>
      <c r="G151" s="5"/>
      <c r="H151" s="5"/>
      <c r="I151" s="5"/>
      <c r="J151" s="5">
        <v>226.65</v>
      </c>
      <c r="K151" s="5"/>
      <c r="L151" s="5"/>
      <c r="M151" s="79">
        <v>19710</v>
      </c>
    </row>
    <row r="152" spans="1:19" ht="60" x14ac:dyDescent="0.25">
      <c r="A152" s="78" t="s">
        <v>70</v>
      </c>
      <c r="B152" s="4" t="s">
        <v>9</v>
      </c>
      <c r="C152" s="4" t="s">
        <v>44</v>
      </c>
      <c r="D152" s="5">
        <v>28266</v>
      </c>
      <c r="E152" s="5"/>
      <c r="F152" s="5"/>
      <c r="G152" s="5"/>
      <c r="H152" s="5"/>
      <c r="I152" s="5"/>
      <c r="J152" s="5"/>
      <c r="K152" s="5"/>
      <c r="L152" s="5"/>
      <c r="M152" s="79">
        <v>28266</v>
      </c>
    </row>
    <row r="153" spans="1:19" ht="60" x14ac:dyDescent="0.25">
      <c r="A153" s="78" t="s">
        <v>70</v>
      </c>
      <c r="B153" s="4" t="s">
        <v>9</v>
      </c>
      <c r="C153" s="4" t="s">
        <v>45</v>
      </c>
      <c r="D153" s="5">
        <v>24600</v>
      </c>
      <c r="E153" s="5"/>
      <c r="F153" s="5"/>
      <c r="G153" s="5"/>
      <c r="H153" s="5"/>
      <c r="I153" s="5"/>
      <c r="J153" s="5"/>
      <c r="K153" s="5"/>
      <c r="L153" s="5"/>
      <c r="M153" s="79">
        <v>24424.86</v>
      </c>
    </row>
    <row r="154" spans="1:19" ht="60" x14ac:dyDescent="0.25">
      <c r="A154" s="78" t="s">
        <v>70</v>
      </c>
      <c r="B154" s="4" t="s">
        <v>9</v>
      </c>
      <c r="C154" s="4" t="s">
        <v>46</v>
      </c>
      <c r="D154" s="5">
        <v>20274</v>
      </c>
      <c r="E154" s="5"/>
      <c r="F154" s="5"/>
      <c r="G154" s="5">
        <v>4054.8</v>
      </c>
      <c r="H154" s="5"/>
      <c r="I154" s="5"/>
      <c r="J154" s="5"/>
      <c r="K154" s="5"/>
      <c r="L154" s="5"/>
      <c r="M154" s="79">
        <v>16219.2</v>
      </c>
      <c r="S154" s="2"/>
    </row>
    <row r="155" spans="1:19" ht="60" x14ac:dyDescent="0.25">
      <c r="A155" s="78" t="s">
        <v>70</v>
      </c>
      <c r="B155" s="4" t="s">
        <v>9</v>
      </c>
      <c r="C155" s="4" t="s">
        <v>47</v>
      </c>
      <c r="D155" s="5">
        <v>35042</v>
      </c>
      <c r="E155" s="5"/>
      <c r="F155" s="5"/>
      <c r="G155" s="5">
        <v>8284</v>
      </c>
      <c r="H155" s="5"/>
      <c r="I155" s="5"/>
      <c r="J155" s="5">
        <v>2643.55</v>
      </c>
      <c r="K155" s="5"/>
      <c r="L155" s="5"/>
      <c r="M155" s="79">
        <v>36958.9</v>
      </c>
    </row>
    <row r="156" spans="1:19" ht="60" x14ac:dyDescent="0.25">
      <c r="A156" s="78" t="s">
        <v>70</v>
      </c>
      <c r="B156" s="4" t="s">
        <v>9</v>
      </c>
      <c r="C156" s="4" t="s">
        <v>48</v>
      </c>
      <c r="D156" s="5">
        <v>69660</v>
      </c>
      <c r="E156" s="5"/>
      <c r="F156" s="5"/>
      <c r="G156" s="5"/>
      <c r="H156" s="5"/>
      <c r="I156" s="5"/>
      <c r="J156" s="5"/>
      <c r="K156" s="5"/>
      <c r="L156" s="5"/>
      <c r="M156" s="79">
        <v>69660</v>
      </c>
      <c r="Q156" s="2"/>
      <c r="R156" s="2"/>
    </row>
    <row r="157" spans="1:19" ht="60" x14ac:dyDescent="0.25">
      <c r="A157" s="78" t="s">
        <v>70</v>
      </c>
      <c r="B157" s="4" t="s">
        <v>9</v>
      </c>
      <c r="C157" s="4" t="s">
        <v>49</v>
      </c>
      <c r="D157" s="5">
        <v>60330</v>
      </c>
      <c r="E157" s="5"/>
      <c r="F157" s="5"/>
      <c r="G157" s="5"/>
      <c r="H157" s="5"/>
      <c r="I157" s="5"/>
      <c r="J157" s="5">
        <v>428.35</v>
      </c>
      <c r="K157" s="5"/>
      <c r="L157" s="5"/>
      <c r="M157" s="79">
        <v>60330</v>
      </c>
    </row>
    <row r="158" spans="1:19" ht="48" x14ac:dyDescent="0.25">
      <c r="A158" s="110" t="s">
        <v>55</v>
      </c>
      <c r="B158" s="16" t="s">
        <v>188</v>
      </c>
      <c r="C158" s="16" t="s">
        <v>189</v>
      </c>
      <c r="D158" s="17">
        <v>30810</v>
      </c>
      <c r="E158" s="17"/>
      <c r="F158" s="17">
        <v>0</v>
      </c>
      <c r="G158" s="17">
        <v>6162</v>
      </c>
      <c r="H158" s="17"/>
      <c r="I158" s="17"/>
      <c r="J158" s="17">
        <v>6162</v>
      </c>
      <c r="K158" s="17"/>
      <c r="L158" s="17"/>
      <c r="M158" s="81">
        <v>30810</v>
      </c>
    </row>
    <row r="159" spans="1:19" s="22" customFormat="1" x14ac:dyDescent="0.25">
      <c r="A159" s="112" t="s">
        <v>212</v>
      </c>
      <c r="B159" s="69"/>
      <c r="C159" s="69"/>
      <c r="D159" s="70">
        <f t="shared" ref="D159:M159" si="16">D160</f>
        <v>558736.14</v>
      </c>
      <c r="E159" s="70">
        <f t="shared" si="16"/>
        <v>0</v>
      </c>
      <c r="F159" s="70">
        <f>F160</f>
        <v>0</v>
      </c>
      <c r="G159" s="71">
        <f t="shared" si="16"/>
        <v>146718.04</v>
      </c>
      <c r="H159" s="71">
        <f t="shared" si="16"/>
        <v>113061.43</v>
      </c>
      <c r="I159" s="70">
        <f t="shared" si="16"/>
        <v>0</v>
      </c>
      <c r="J159" s="70">
        <f t="shared" si="16"/>
        <v>146718.04</v>
      </c>
      <c r="K159" s="70">
        <f t="shared" si="16"/>
        <v>0</v>
      </c>
      <c r="L159" s="70">
        <f t="shared" si="16"/>
        <v>1017.87</v>
      </c>
      <c r="M159" s="113">
        <f t="shared" si="16"/>
        <v>252761.60000000001</v>
      </c>
    </row>
    <row r="160" spans="1:19" ht="36.75" customHeight="1" x14ac:dyDescent="0.25">
      <c r="A160" s="114" t="s">
        <v>213</v>
      </c>
      <c r="B160" s="4" t="s">
        <v>194</v>
      </c>
      <c r="C160" s="53" t="s">
        <v>214</v>
      </c>
      <c r="D160" s="24">
        <v>558736.14</v>
      </c>
      <c r="E160" s="24"/>
      <c r="F160" s="24"/>
      <c r="G160" s="52">
        <v>146718.04</v>
      </c>
      <c r="H160" s="52">
        <v>113061.43</v>
      </c>
      <c r="I160" s="24"/>
      <c r="J160" s="24">
        <v>146718.04</v>
      </c>
      <c r="K160" s="24"/>
      <c r="L160" s="24">
        <v>1017.87</v>
      </c>
      <c r="M160" s="100">
        <v>252761.60000000001</v>
      </c>
    </row>
    <row r="161" spans="1:13" s="74" customFormat="1" ht="12.75" thickBot="1" x14ac:dyDescent="0.25">
      <c r="A161" s="173" t="s">
        <v>190</v>
      </c>
      <c r="B161" s="174"/>
      <c r="C161" s="175"/>
      <c r="D161" s="115">
        <f>D159+D123+D121+D116+D108+D72+D69+D67+D64+D44+D39+D37+D34+D32+D23+D21+D11</f>
        <v>46074001.650000006</v>
      </c>
      <c r="E161" s="115">
        <f t="shared" ref="E161:M161" si="17">E159+E123+E121+E116+E108+E72+E69+E67+E64+E44+E39+E37+E34+E32+E23+E21+E11</f>
        <v>106043.56</v>
      </c>
      <c r="F161" s="115">
        <f t="shared" si="17"/>
        <v>3178048.28</v>
      </c>
      <c r="G161" s="115">
        <f t="shared" si="17"/>
        <v>4254257.66</v>
      </c>
      <c r="H161" s="115">
        <f t="shared" si="17"/>
        <v>438599.44</v>
      </c>
      <c r="I161" s="115">
        <f t="shared" si="17"/>
        <v>2113758.96</v>
      </c>
      <c r="J161" s="115">
        <f t="shared" si="17"/>
        <v>2351039.2000000002</v>
      </c>
      <c r="K161" s="115">
        <f t="shared" si="17"/>
        <v>426978.05</v>
      </c>
      <c r="L161" s="115">
        <f t="shared" si="17"/>
        <v>525448.01</v>
      </c>
      <c r="M161" s="116">
        <f t="shared" si="17"/>
        <v>27569552.890000001</v>
      </c>
    </row>
  </sheetData>
  <mergeCells count="74">
    <mergeCell ref="A121:C121"/>
    <mergeCell ref="A123:C123"/>
    <mergeCell ref="A161:C161"/>
    <mergeCell ref="J84:J85"/>
    <mergeCell ref="K84:K85"/>
    <mergeCell ref="L84:L85"/>
    <mergeCell ref="M84:M85"/>
    <mergeCell ref="A108:C108"/>
    <mergeCell ref="A116:C116"/>
    <mergeCell ref="K82:K83"/>
    <mergeCell ref="L82:L83"/>
    <mergeCell ref="M82:M83"/>
    <mergeCell ref="A84:A85"/>
    <mergeCell ref="B84:B85"/>
    <mergeCell ref="C84:C85"/>
    <mergeCell ref="D84:D85"/>
    <mergeCell ref="F84:F85"/>
    <mergeCell ref="G84:G85"/>
    <mergeCell ref="I84:I85"/>
    <mergeCell ref="L75:L76"/>
    <mergeCell ref="M75:M76"/>
    <mergeCell ref="A82:A83"/>
    <mergeCell ref="B82:B83"/>
    <mergeCell ref="C82:C83"/>
    <mergeCell ref="D82:D83"/>
    <mergeCell ref="F82:F83"/>
    <mergeCell ref="G82:G83"/>
    <mergeCell ref="I82:I83"/>
    <mergeCell ref="J82:J83"/>
    <mergeCell ref="E75:E76"/>
    <mergeCell ref="K75:K76"/>
    <mergeCell ref="D73:D74"/>
    <mergeCell ref="F73:F74"/>
    <mergeCell ref="G73:G74"/>
    <mergeCell ref="I73:I74"/>
    <mergeCell ref="J73:J74"/>
    <mergeCell ref="K73:K74"/>
    <mergeCell ref="D75:D76"/>
    <mergeCell ref="F75:F76"/>
    <mergeCell ref="G75:G76"/>
    <mergeCell ref="I75:I76"/>
    <mergeCell ref="J75:J76"/>
    <mergeCell ref="E84:E85"/>
    <mergeCell ref="A39:C39"/>
    <mergeCell ref="K9:K10"/>
    <mergeCell ref="A32:C32"/>
    <mergeCell ref="A34:C34"/>
    <mergeCell ref="A37:C37"/>
    <mergeCell ref="A44:C44"/>
    <mergeCell ref="A64:C64"/>
    <mergeCell ref="A69:C69"/>
    <mergeCell ref="A72:C72"/>
    <mergeCell ref="B73:B74"/>
    <mergeCell ref="C73:C74"/>
    <mergeCell ref="A11:C11"/>
    <mergeCell ref="A21:C21"/>
    <mergeCell ref="A23:C23"/>
    <mergeCell ref="A9:A10"/>
    <mergeCell ref="A2:M2"/>
    <mergeCell ref="A3:M3"/>
    <mergeCell ref="A6:M6"/>
    <mergeCell ref="E73:E74"/>
    <mergeCell ref="E82:E83"/>
    <mergeCell ref="L9:L10"/>
    <mergeCell ref="M9:M10"/>
    <mergeCell ref="B9:B10"/>
    <mergeCell ref="C9:C10"/>
    <mergeCell ref="D9:D10"/>
    <mergeCell ref="E9:G9"/>
    <mergeCell ref="H9:J9"/>
    <mergeCell ref="L73:L74"/>
    <mergeCell ref="M73:M74"/>
    <mergeCell ref="B75:B76"/>
    <mergeCell ref="C75:C76"/>
  </mergeCells>
  <phoneticPr fontId="19" type="noConversion"/>
  <pageMargins left="0.25" right="0.25" top="0.75" bottom="0.75" header="0.3" footer="0.3"/>
  <pageSetup paperSize="9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MARE</cp:lastModifiedBy>
  <cp:lastPrinted>2025-06-05T09:30:38Z</cp:lastPrinted>
  <dcterms:created xsi:type="dcterms:W3CDTF">2022-11-22T11:12:25Z</dcterms:created>
  <dcterms:modified xsi:type="dcterms:W3CDTF">2025-06-05T09:30:43Z</dcterms:modified>
</cp:coreProperties>
</file>